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filterPrivacy="1" defaultThemeVersion="124226"/>
  <xr:revisionPtr revIDLastSave="0" documentId="8_{C7BE7F89-F5BC-4DC8-8EF2-0A93D1BAFDD3}" xr6:coauthVersionLast="43" xr6:coauthVersionMax="43" xr10:uidLastSave="{00000000-0000-0000-0000-000000000000}"/>
  <bookViews>
    <workbookView xWindow="31560" yWindow="2235" windowWidth="21600" windowHeight="11190"/>
  </bookViews>
  <sheets>
    <sheet name="Контакты" sheetId="2" r:id="rId1"/>
    <sheet name="Параметры поиска" sheetId="4" r:id="rId2"/>
  </sheets>
  <definedNames>
    <definedName name="_xlnm._FilterDatabase" localSheetId="1" hidden="1">Контакты!$A$2:$K$2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1" i="2" l="1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<sst xmlns="http://schemas.openxmlformats.org/spreadsheetml/2006/main" count="776" uniqueCount="249">
  <si>
    <t>ИНН</t>
  </si>
  <si>
    <t>Компания</t>
  </si>
  <si>
    <t>Роль</t>
  </si>
  <si>
    <t>Товарная позиция</t>
  </si>
  <si>
    <t>Выручка, млн руб</t>
  </si>
  <si>
    <t>Дата регистрации</t>
  </si>
  <si>
    <t>Тип</t>
  </si>
  <si>
    <t>Контактные данные</t>
  </si>
  <si>
    <t xml:space="preserve">Контактное лицо </t>
  </si>
  <si>
    <t>Данные по последнней публикации</t>
  </si>
  <si>
    <t>Реестр</t>
  </si>
  <si>
    <t>Дата</t>
  </si>
  <si>
    <t>Дата построения отчета:</t>
  </si>
  <si>
    <t>Покупатель</t>
  </si>
  <si>
    <t>Продавец</t>
  </si>
  <si>
    <t>Параметры отчета:</t>
  </si>
  <si>
    <t>Тип данных:</t>
  </si>
  <si>
    <t>Так же показывать:</t>
  </si>
  <si>
    <t>Товар/услуга/деятельность   (текст)</t>
  </si>
  <si>
    <t>Регион</t>
  </si>
  <si>
    <t>Вид деятельности</t>
  </si>
  <si>
    <t>ОКВЭД</t>
  </si>
  <si>
    <t>Регион регистрации компании</t>
  </si>
  <si>
    <t>Период активности компании</t>
  </si>
  <si>
    <t>Выручка</t>
  </si>
  <si>
    <t>Заявитель</t>
  </si>
  <si>
    <t>Производитель</t>
  </si>
  <si>
    <t xml:space="preserve">Найдено компаний всего: </t>
  </si>
  <si>
    <t xml:space="preserve">Выбрано компаний: </t>
  </si>
  <si>
    <t>Статус компании</t>
  </si>
  <si>
    <t>Данные компании   (текст)</t>
  </si>
  <si>
    <t>Отчет сформирован только по тем компаниям, для которых указаны контактные данные.</t>
  </si>
  <si>
    <t>Параметры поиска в реестре Компаний:</t>
  </si>
  <si>
    <t>7726738619</t>
  </si>
  <si>
    <t>Больше 400 млн</t>
  </si>
  <si>
    <t>Руководитель</t>
  </si>
  <si>
    <t/>
  </si>
  <si>
    <t>Хоршов Владимир Петрович</t>
  </si>
  <si>
    <t>Тел</t>
  </si>
  <si>
    <t>+7 499 6106791</t>
  </si>
  <si>
    <t>Хорошов Владимир Петрович, Хоршов Владимир Петрович, Заякина Ирина Сергеевна, Грамматин Артем Александрович</t>
  </si>
  <si>
    <t>Торги</t>
  </si>
  <si>
    <t>[90.02] Услуги по сбору и обработке прочих отходов, [90] Услуги по удалению сточных вод и отходов, улучшению санитарного состояния и аналогичные услуги, [70.32] Услуги по управлению эксплуатацией недвижимого имущества за вознаграждение или на договорной основе, [70] Услуги, связанные с недвижимым имуществом</t>
  </si>
  <si>
    <t>+7 499 6195633</t>
  </si>
  <si>
    <t>Заякина Ирина Сергеевна</t>
  </si>
  <si>
    <t>[90.03] Услуги по уборке территории, улучшению санитарного состояния, восстановлению после загрязнения и аналогичные услуги, [90] Услуги по удалению сточных вод и отходов, улучшению санитарного состояния и аналогичные услуги</t>
  </si>
  <si>
    <t>+7 495 7726006</t>
  </si>
  <si>
    <t>Хоршов В П</t>
  </si>
  <si>
    <t>[9440030] Услуги по снабжению паром и горячей водой, [9400000] Услуги, связанные с деятельностью в обрабатывающей промышленности, осуществляемые по частным заказам за вознаграждение или на договорной основе</t>
  </si>
  <si>
    <t>Факс</t>
  </si>
  <si>
    <t>+7 499 6106791,  +7 499 6135422</t>
  </si>
  <si>
    <t>Грамматин Артем Александрович, Хорошов Владимир Петрович, Хоршов Владимир Петрович, Заякина Ирина Сергеевна, Короткова Ирина Николаевна</t>
  </si>
  <si>
    <t>E-mail</t>
  </si>
  <si>
    <t>desnagornyi@yandex.ru,  aeft_servis@aeft.spb.ru,  null@null.ru,  artem040180@mail.ru</t>
  </si>
  <si>
    <t>Заякина Ирина Сергеевна, Грамматин Артем Александрович, Короткова Ирина Николаевна</t>
  </si>
  <si>
    <t>[70.32] Услуги по управлению эксплуатацией недвижимого имущества за вознаграждение или на договорной основе, [70] Услуги, связанные с недвижимым имуществом</t>
  </si>
  <si>
    <t>Адрес</t>
  </si>
  <si>
    <t>Г МОСКВА,ШОССЕ ВАРШАВСКОЕ, Д 74, КОРП 3</t>
  </si>
  <si>
    <t>7735598929</t>
  </si>
  <si>
    <t>100 млн – 400 млн</t>
  </si>
  <si>
    <t>Хорошко Евдокия Николаевна</t>
  </si>
  <si>
    <t>[41.00] Вода собранная и очищенная, услуги по распределению воды, [41] Вода собранная и очищенная, услуги по распределению воды</t>
  </si>
  <si>
    <t>[74.20] Услуги в области архитектуры, инженерно-технического проектирования и смежных областях, [74] Прочие услуги, связанные с предпринимательской деятельностью</t>
  </si>
  <si>
    <t>7711000836</t>
  </si>
  <si>
    <t>Коротеев Анатолий Сазонович</t>
  </si>
  <si>
    <t>+7 495 4562223</t>
  </si>
  <si>
    <t>Алпатова Валентина Сергеевна</t>
  </si>
  <si>
    <t>[4540010] Изоляционные работы на установленном оборудовании, [4500000] Услуги строительные и объекты строительства</t>
  </si>
  <si>
    <t>+7 (495) 4562223, доб.: 142</t>
  </si>
  <si>
    <t>[1540000+] Дополнительно в разделе Продукты пищевые прочие, [1500000] Пищевые продукты и напитки</t>
  </si>
  <si>
    <t>+7 (495) 4562223, доб.: 189</t>
  </si>
  <si>
    <t>[7523000] Услуги в области охраны общественного порядка и безопасности, [7500000] Государственное управление и административные правительственные услуги, предоставляемые обществу в целом, прочие; услуги по обязательному социальному страхованию</t>
  </si>
  <si>
    <t>+7 861 3331570</t>
  </si>
  <si>
    <t>Бурдаева Вера Валериевна</t>
  </si>
  <si>
    <t>+7 (495) 4562226, доб.: 189</t>
  </si>
  <si>
    <t>[2520000+] Дополнительно в разделе Полимерные материалы и пластмассовые изделия из них, [2500000] Резиновые и пластмассовые изделия</t>
  </si>
  <si>
    <t>+7 (495) 4566434</t>
  </si>
  <si>
    <t>Сертификаты</t>
  </si>
  <si>
    <t>+7 495 4563290,  +7 861 3331570,  +7 495 4568228,  +7 495 4569621</t>
  </si>
  <si>
    <t>Алпатова Валентина Сергеевна, Бурдаева Вера Валериевна, Губертов Арнольд Михайлович, Михайлова Вера Стефановна, Котеченков Сергей Алексеевич</t>
  </si>
  <si>
    <t>alpatova@kerc.msk.ru,  kerc@elnet.msk.ru,  kerc@elnet.ru,  belka_va84@mail.ru,  dsol_planeta@rambler.ru</t>
  </si>
  <si>
    <t>Алпатова Валентина Сергеевна, Бурдаева Вера Валериевна, Коротеев Анатолий Сазонович</t>
  </si>
  <si>
    <t>, г. Москва, ул. Онежская, д.8/10</t>
  </si>
  <si>
    <t>7714084055</t>
  </si>
  <si>
    <t>Серов Александр Юрьевич</t>
  </si>
  <si>
    <t>+7 499 2574217</t>
  </si>
  <si>
    <t>Сидорова Наталья Иосифовна, Корсакова Марина Вячеславовна</t>
  </si>
  <si>
    <t>[4530000+] Дополнительно в разделе Услуги по монтажу оборудования, [4500000] Услуги строительные и объекты строительства</t>
  </si>
  <si>
    <t>+7 499 2570911</t>
  </si>
  <si>
    <t>Ефимов А М, Цыганков А А, Терентьев Александр Константинович</t>
  </si>
  <si>
    <t>[22.11] Книги, [22] Продукция печатная и носители информации записанные</t>
  </si>
  <si>
    <t>+7 499 2570748</t>
  </si>
  <si>
    <t>Овчинников П П, Готовцева Т Д, Овчинников Петр Петрович</t>
  </si>
  <si>
    <t>7-499-2570911-381</t>
  </si>
  <si>
    <t>[4540020] Отделочные работы, [4500000] Услуги строительные и объекты строительства</t>
  </si>
  <si>
    <t>+7 499 2510002,  +7 499 2574217,  +7 499 2570748,  +7 499 2575129</t>
  </si>
  <si>
    <t>Сидорова Наталья Иосифовна, Корсакова Марина Вячеславовна, Готовцева Т Д, Новаковский Эдуард Геннадьевич, Немченко Анастасия Александровна</t>
  </si>
  <si>
    <t>aserov@mggt.ru,  nsidorova@mggt.ru,  mkorsakova@mggt.ru,  dogovor@mggt.ru</t>
  </si>
  <si>
    <t>[3020000+] Дополнительно в разделе Электронно - вычислительная техника, ее детали и принадлежности, [3000000] Канцелярская, бухгалтерская и электронно-вычислительная техника</t>
  </si>
  <si>
    <t>Г МОСКВА,ЛЕНИНГРАДСКИЙ ПРОСП, Д 11</t>
  </si>
  <si>
    <t>[64.20] Услуги электросвязи, [64] Услуги почты и электросвязи</t>
  </si>
  <si>
    <t>7703202003</t>
  </si>
  <si>
    <t>Горюнов Валерий Валерьевич</t>
  </si>
  <si>
    <t>+7 495 9407420</t>
  </si>
  <si>
    <t>Чепрасова Наталья, Чепрасова Наталья Валерьевна</t>
  </si>
  <si>
    <t>[7220030] Консультационные услуги по прикладному программному обеспечению, [7200000] Услуги, связанные с деятельностью по использованию компьютеров</t>
  </si>
  <si>
    <t>+7 964 7283928</t>
  </si>
  <si>
    <t>Сосков Леонид Николаевич</t>
  </si>
  <si>
    <t>[7492000] Услуги по проведению расследований и обеспечению безопасности частных лиц и имущества, [7400000] Услуги в области коммерческой и технической деятельности прочей</t>
  </si>
  <si>
    <t>+7 495 6812070</t>
  </si>
  <si>
    <t>Буянов Вадим Викторович</t>
  </si>
  <si>
    <t>[3319000] Средства измерения, аппаратура и оснастка прочие, не включенные в другие группировки, [3300000] Аппаратура медицинская; средства измерения; фото- и киноаппаратура; часы</t>
  </si>
  <si>
    <t>+7 495 6819901</t>
  </si>
  <si>
    <t>+7 495 6843883</t>
  </si>
  <si>
    <t>Божибина Светлана Константиновна</t>
  </si>
  <si>
    <t>[74.12] Услуги в области бухгалтерского учета и аудита, счетоводства, консультации по вопросам налогообложения, [74] Прочие услуги, связанные с предпринимательской деятельностью</t>
  </si>
  <si>
    <t>+7 495 6818904,  +7 495 6843086,  +7 495 6843883,  +7 495 6814038</t>
  </si>
  <si>
    <t>Чепрасова Наталья, Сосков Леонид Николаевич, Божибина Светлана Константиновна, Буянов Вадим Викторович, Чепрасова Наталья Валерьевна</t>
  </si>
  <si>
    <t>info@mgcaz.ru,  nfo@mgcaz.ru,  tender@mgcaz.ru,  torgi@bestquality.su</t>
  </si>
  <si>
    <t>Чепрасова Наталья, Чепрасова Наталья Валерьевна, Божибина Светлана Константиновна, Сотрудники Тендерного Отдела Ооо Уралюнион, Сосков Леонид Николаевич</t>
  </si>
  <si>
    <t>г. Москва, Больничный пер., 7</t>
  </si>
  <si>
    <t>7715067711</t>
  </si>
  <si>
    <t>Тихонов Андрей Николаевич</t>
  </si>
  <si>
    <t>+7 495 6104201</t>
  </si>
  <si>
    <t>Тихонов Андрей Николаевич, Тихонов А Н, Маликов С М</t>
  </si>
  <si>
    <t>+7 495 6104980</t>
  </si>
  <si>
    <t>Смирнова Наталья Сергеевна, Смирнова Наталья, Короваева Юлия Юрьевна</t>
  </si>
  <si>
    <t>[9314000] Услуги по ремонту жилищ (квартир, домов) и строительству индивидуального жилья, [9300000] Услуги жилищно-коммунального хозяйства</t>
  </si>
  <si>
    <t>+7 495 9843162</t>
  </si>
  <si>
    <t>Щербакова Ольга Владимировна</t>
  </si>
  <si>
    <t>[4530090] Пусконаладочные работы на электротехническом оборудовании, машинах и приборах, [4500000] Услуги строительные и объекты строительства</t>
  </si>
  <si>
    <t>+7 495 2320204</t>
  </si>
  <si>
    <t>Сотрудники Тендерного Отдела, Сотрудники Тендерного Отдела Зао Союз, Зао Союз Сотрудники Тендерного Отдела, Специализированая Организация Зао Союз, Сотрудники Тендерного Отдела Зао Союз Хатунцева Вера Сергеевна</t>
  </si>
  <si>
    <t>+7 495 2104201</t>
  </si>
  <si>
    <t>+7 495 6104980,  +7 495 6104201,  +7 495 9843162,  +7 495 9127703</t>
  </si>
  <si>
    <t>Смирнова Наталья Сергеевна, Тихонов Андрей Николаевич, Щербакова Ольга Владимировна, Специализированая Организация Зао Союз, Смирнова Наталья</t>
  </si>
  <si>
    <t>6104980@bk.ru,  valensiaso@mail.ru,  bytirskidez@yandex.ru,  torgi@bestquality.su,  401@legardo.ru</t>
  </si>
  <si>
    <t>Смирнова Наталья Сергеевна, Щербакова Ольга Владимировна, Смирнова Наталья, Сотрудники Тендерного Отдела, Тихонов Андрей Николаевич</t>
  </si>
  <si>
    <t>Г МОСКВА,УЛ ФОНВИЗИНА, Д 11 А</t>
  </si>
  <si>
    <t>7715227394</t>
  </si>
  <si>
    <t>Семенов Сергей Валерьевич</t>
  </si>
  <si>
    <t>+7 495 9800098</t>
  </si>
  <si>
    <t>Томашевич Сергей Сергеевич, Топильская Екатерина В, Томашевич С С, Топильская Екатерина Викторовна</t>
  </si>
  <si>
    <t>[72.40] Услуги, связанные с созданием и использованием баз данных и информационных ресурсов, [72] Программные продукты и услуги, связанные с использованием вычислительной техники и информационных технологий</t>
  </si>
  <si>
    <t>+7 495 9800127</t>
  </si>
  <si>
    <t>Денисова Антонина Клавдиевна</t>
  </si>
  <si>
    <t>[7020000+] Дополнительно в разделе Услуги вспомогательные, связанные с недвижимостью, предоставляемые за вознаграждение или на договорной основе, [7000000] Услуги, связанные с недвижимым имуществом</t>
  </si>
  <si>
    <t>+7 495 9801718</t>
  </si>
  <si>
    <t>Касаткина Ирина Владимировна, Гурова Юлия Яковлевна</t>
  </si>
  <si>
    <t>+7 495 9800099</t>
  </si>
  <si>
    <t>Томашевич С С, Томашевич Т Т, Рыскаль Евгения Геннадьевна</t>
  </si>
  <si>
    <t>+7 495 9800099,  +7 401 2604400,  +7 495 9801718,  +7 495 9800929</t>
  </si>
  <si>
    <t>Горюнова Ирина Владимировна, Никонова Светлана Леонидовна, Касаткина Ирина Владимировна, Топильская Екатерина Викторовна, Гурова Юлия Отчество</t>
  </si>
  <si>
    <t>a.denisova@globus-telecom.com,  sm@globus-telecom.com,  ogv@globus-telecom.com,  y.gurova@globus-telecom.com</t>
  </si>
  <si>
    <t>Денисова Антонина Клавдиевна, Касаткина Ирина Владимировна, Гурова Юлия, Гурова Юлия Отчество</t>
  </si>
  <si>
    <t>, г. Москва, ул. Образцова, д. 38</t>
  </si>
  <si>
    <t>7731241639</t>
  </si>
  <si>
    <t>Кузнецов Игорь Геннадьевич</t>
  </si>
  <si>
    <t>+7 495 7354225</t>
  </si>
  <si>
    <t>Кузнецов И Г, Кузнецов Игорь Геннадьевич, Курочкин Андрей Викторович, Маркова Наталья Васильевна</t>
  </si>
  <si>
    <t>[24.42] Препараты фармацевтические, [24] Вещества химические, продукты химические и волокна химические</t>
  </si>
  <si>
    <t>+7 495 7894619</t>
  </si>
  <si>
    <t>Курочкин Андрей Викторович, Родионова Софья Александровна, Кузнецов Игорь Геннадьевич, Маркова Наталья Васильевна</t>
  </si>
  <si>
    <t>+7 343 2161741</t>
  </si>
  <si>
    <t>Курочкин Андрей Викторович, Маркова Наталья Васильевна, Зуева Елена Игоревна, Кузнецов Игорь Геннадьевич, Самойленко Роман Павлович</t>
  </si>
  <si>
    <t>+7 343 2161742</t>
  </si>
  <si>
    <t>Курочкин Андрей Викторович, Кузнецов Игорь Геннадьевич, Колупаева Наталья Александровна, Маркова Наталья Васильевна</t>
  </si>
  <si>
    <t>+7 (495) 7354225</t>
  </si>
  <si>
    <t>+7 343 2161742,  +7 385 2222991,  +7 495 6609476,  +7 495 7354225,  +7 (499) 1274947,  +7 (495) 1274947</t>
  </si>
  <si>
    <t>Курочкин Андрей Викторович, Маркова Наталья Васильевна, Кузнецов Игорь Геннадьевич, Кузнецов Игорь Викторович, Мельникова А В</t>
  </si>
  <si>
    <t>auction@euro-service.ru,  evroservis@mail.ru,  chukhray@euro-service.ru,  abrashkina@euro-service.ru</t>
  </si>
  <si>
    <t>Кузнецов Игорь, Курочкин Андрей Викторович, Маркова Наталья Васильевна, Абрашкина Лариса Федоровна, Кузнецов Игорь Геннадьевич</t>
  </si>
  <si>
    <t>г.Москва Нагорный проезд д.6</t>
  </si>
  <si>
    <t>7701796320</t>
  </si>
  <si>
    <t>Мустафин Марат Ренадович</t>
  </si>
  <si>
    <t>+7 495 6335050</t>
  </si>
  <si>
    <t>Батухтин Cп, Голодченко Оксана Александровна, Константинов Андрей Игоревич, Зарытовская Ольга Анатольевна</t>
  </si>
  <si>
    <t>[2212000] Газеты, журналы и периодические публикации, [2200000] Полиграфическая и печатная продукция</t>
  </si>
  <si>
    <t>+7 499 2614187</t>
  </si>
  <si>
    <t>Серегин Андрей Владимирович, Лв Егоров, Лвегоров, Кагач Валерий Юрьевич</t>
  </si>
  <si>
    <t>[7010000+] Дополнительно в разделе Услуги, связанные с недвижимым имуществом, включая собственное или арендуемое, [7000000] Услуги, связанные с недвижимым имуществом</t>
  </si>
  <si>
    <t>7-495-6335050-3757</t>
  </si>
  <si>
    <t>Голодченко Оксана Александровна</t>
  </si>
  <si>
    <t>[4560000+] Дополнительно в разделе Проектная документация и технико - экономическое обоснование продукции, [4500000] Услуги строительные и объекты строительства</t>
  </si>
  <si>
    <t>+7 499 2614781</t>
  </si>
  <si>
    <t>Константинов Андрей Игоревич</t>
  </si>
  <si>
    <t>[6312000] Услуги по хранению грузов (включая внутрискладские операции), [6300000] Услуги транспортные вспомогательные и дополнительные; услуги в области туризма и экскурсий</t>
  </si>
  <si>
    <t>+7 495 2674975</t>
  </si>
  <si>
    <t>Ивонин  Мв, Голодченко Оксана Александровна, Хвалимов Артем Дмитриевич, Директор Департамента По, Симашков Александр Валерьевич</t>
  </si>
  <si>
    <t>[7260020] Прикладные программные средства, [7200000] Услуги, связанные с деятельностью по использованию компьютеров</t>
  </si>
  <si>
    <t>+7 495 6335050,  +7 499 2650974,  +7 495 2674975,  +7 473 6453180</t>
  </si>
  <si>
    <t>Батухтин Cп, Константинов Андрей Игоревич, Ивонин  Мв, Аигалич, Голодченко Оксана Александровна</t>
  </si>
  <si>
    <t>povarova@aep.ru,  info@aep.ru,  bezinova_iv@aep.ru,  golodchenko_oa@aep.ru,  zarytovskaya_oa@aep.ru</t>
  </si>
  <si>
    <t>Поварова Елена Александровна, Константинов Андрей Игоревич, Батухтин Cп, Голодченко Оксана Александровна, Зарытовская Ольга Анатольевна</t>
  </si>
  <si>
    <t>Г МОСКВА,УЛ БАКУНИНСКАЯ, Д 7, СТР 1</t>
  </si>
  <si>
    <t>7706032060</t>
  </si>
  <si>
    <t>Калинин Сергей Валерьевич</t>
  </si>
  <si>
    <t>+7 (495) 5892222, доб.: 1452</t>
  </si>
  <si>
    <t>Федин Александр Васильевич</t>
  </si>
  <si>
    <t>[7020020] Услуги по управлению эксплуатацией нежилого фонда, предоставляемые за вознаграждение или на договорной основе, [7000000] Услуги, связанные с недвижимым имуществом</t>
  </si>
  <si>
    <t>+7 (495) 5892222, доб.: 1456</t>
  </si>
  <si>
    <t>Солодар Елена Анатольевна</t>
  </si>
  <si>
    <t>[6712000] Услуги, связанные с деятельностью фондовых бирж, [6700000] Услуги, являющиеся вспомогательными по отношению к финансовому посредничеству</t>
  </si>
  <si>
    <t>+7 (495) 5892222, доб.: 1902</t>
  </si>
  <si>
    <t>Дымченко Николай Николаевич</t>
  </si>
  <si>
    <t>[7430000+] Дополнительно в разделе Услуги в области рекламы, [7400000] Услуги в области коммерческой и технической деятельности прочей</t>
  </si>
  <si>
    <t>+7 495 5892222</t>
  </si>
  <si>
    <t>Дымченко Николай Николаевич, Боровков Денис Валерьевич</t>
  </si>
  <si>
    <t>[8090020] Обучение на курсах, в платных кружках, [8000000] Услуги в области образования</t>
  </si>
  <si>
    <t>+7 495 9560102</t>
  </si>
  <si>
    <t>Клинов Владимир Юрьевич</t>
  </si>
  <si>
    <t>[7421000] Консультативные и инженерные услуги в области архитектуры, гражданского и промышленного строительства, [7400000] Услуги в области коммерческой и технической деятельности прочей</t>
  </si>
  <si>
    <t>+7 495 5807743</t>
  </si>
  <si>
    <t>Федин Александр Васильевич, Солодар Елена Анатольевна, Дымченко Николай Николаевич, Боровков Денис Валерьевич</t>
  </si>
  <si>
    <t>alexandr.fedin@hals-development.ru,  solodar.e@hals-development.ru,  dymchenko.n@hals-development.ru,  borovkov.d@hals-development.ru</t>
  </si>
  <si>
    <t>Российская Федерация, г. Москва, ул. Большая Татарская, д. 35, стр. 4</t>
  </si>
  <si>
    <t>6901067107</t>
  </si>
  <si>
    <t>Исаев Олег Юрьевич</t>
  </si>
  <si>
    <t>+7 473 2495766</t>
  </si>
  <si>
    <t>Зайцева Александра Анатольевна, Звайцева Александра Анатольевна</t>
  </si>
  <si>
    <t>+7 482 2336221</t>
  </si>
  <si>
    <t>Королева Елена Михайловна, Поворов Виктор Сергеевич</t>
  </si>
  <si>
    <t>[5020010] Услуги по техническому обслуживанию автомобилей, [5000000] Услуги по торговле, техническому обслуживанию и ремонту автомобилей и мотоциклов</t>
  </si>
  <si>
    <t>+7 485 2781478</t>
  </si>
  <si>
    <t>Александрова Светлана Сергеевна, Донсков Антон Юрьевич, Митрофанова Екатерина Николаевна, Митрофановой Екатерине Николаевне</t>
  </si>
  <si>
    <t>[5130000+] Дополнительно в разделе Услуги по оптовой торговле бытовыми товарами, [5100000] Услуги оптовой и комиссионной торговли, кроме услуг по торговле автомобилями и мотоциклами</t>
  </si>
  <si>
    <t>+7 472 2283047</t>
  </si>
  <si>
    <t>Ляной Михаил Викторович, Новикова Наталья Николаевна, Столяров Николай Владимирович, Ковалёва Елена Юрьевна, Остонен Инна Андреевна</t>
  </si>
  <si>
    <t>[4510020] Услуги по формированию строительного участка и по его расчистке, [4500000] Услуги строительные и объекты строительства</t>
  </si>
  <si>
    <t>+7 472 2283049</t>
  </si>
  <si>
    <t>Остонен Инна Андреевна, Москот Сергей Николаевич</t>
  </si>
  <si>
    <t>[4560020] Экономические характеристики строительной продукции, [4500000] Услуги строительные и объекты строительства</t>
  </si>
  <si>
    <t>+7 (495) 7479292</t>
  </si>
  <si>
    <t>+7 482 2347415,  +7 482 6521090,  +7 482 2336242,  +7 481 2429952,  +7 (495) 7479295</t>
  </si>
  <si>
    <t>Поляк Павел Петрович, Слдесарская Валентина Романовна, Поляков Андрей Эдуардович, Бакалов Н А, Харитонова Елена Алексеевна</t>
  </si>
  <si>
    <t>[40.11] Электроэнергия, [40] Электроэнергия, газ, пар и горячая вода</t>
  </si>
  <si>
    <t>aleksandrova.ss@mrsk-1.ru,  koroleva.em@mrsk-1.ru,  zaitseva.aa@mrsk-1.ru,  donskov.ay@mrsk-1.ru,  lyanoi.mv@mrsk-1.ru</t>
  </si>
  <si>
    <t>Александрова Светлана Сергеевна, Королева Елена Михайловна, Зайцева Александра Анатольевна, Донсков Антон Юрьевич, Ляной Михаил Викторович</t>
  </si>
  <si>
    <t>[4590010] Посыпки, наполнители, прокладки и материалы листовые уплотняющие, [4500000] Услуги строительные и объекты строительства</t>
  </si>
  <si>
    <t>, г. Москва, Глухарев переулок 4/2</t>
  </si>
  <si>
    <t>[2900000+] Дополнительно в разделе Машины и оборудование, не включенные в другие группировки, [2900000] Машины и оборудование, не включенные в другие группировки</t>
  </si>
  <si>
    <t>[2423000] Фармацевтические препараты, медицинские химические вещества и лекарственные растительные продукты, [2400000] Продукция органического и неорганического синтеза</t>
  </si>
  <si>
    <t>-</t>
  </si>
  <si>
    <t>Москва</t>
  </si>
  <si>
    <t>Весь период</t>
  </si>
  <si>
    <t>Отчет формируется по первым 2,000 компаний из результатов поиска</t>
  </si>
  <si>
    <t>Тел; Факс; E-mail</t>
  </si>
  <si>
    <t>Адрес; Руководитель; Выручка; Дата регистрации</t>
  </si>
  <si>
    <t>[4010000+] Дополнительно в разделе Электроэнергия, произведенная тепловыми, газотурбинными, дизельными, приливными, атомными и гидроэлектростанциями, [4000000] Снабжение электроэнергией, газом, паром и горячей водой, [Л1020201] Оказание первичной медико-санитарной медицинской помощи, [Л1020000] Деятельность, лицензируемая Росздравнадзором, Роспотребнадзором, Россельхознадзором, ОГВ субъектов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</si>
</sst>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* #,##0_р_._-;\-* #,##0_р_._-;_-* &quot;-&quot;_р_._-;_-@_-"/>
    <numFmt numFmtId="171" formatCode="_-* #,##0.00_р_._-;\-* #,##0.00_р_._-;_-* &quot;-&quot;??_р_._-;_-@_-"/>
    <numFmt numFmtId="174" formatCode="0;[Red]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0" tint="-0.499984740745262"/>
      <name val="Calibri"/>
      <family val="2"/>
      <scheme val="minor"/>
    </font>
    <font>
      <sz val="10"/>
      <color rgb="FF80808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6"/>
      <color theme="8" tint="-0.2499465926084170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9">
    <xf numFmtId="0" fontId="0" fillId="0" borderId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4">
    <xf numFmtId="0" fontId="0" fillId="0" borderId="0" xfId="0"/>
    <xf numFmtId="0" fontId="0" fillId="4" borderId="0" xfId="0" applyFill="1"/>
    <xf numFmtId="0" fontId="5" fillId="5" borderId="1" xfId="5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49" fontId="6" fillId="0" borderId="1" xfId="2" applyNumberFormat="1" applyFont="1" applyFill="1" applyBorder="1" applyAlignment="1">
      <alignment horizontal="left" vertical="top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left"/>
    </xf>
    <xf numFmtId="14" fontId="1" fillId="0" borderId="1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/>
    </xf>
    <xf numFmtId="0" fontId="5" fillId="4" borderId="0" xfId="4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wrapText="1"/>
    </xf>
    <xf numFmtId="0" fontId="8" fillId="4" borderId="0" xfId="0" applyFont="1" applyFill="1"/>
    <xf numFmtId="0" fontId="9" fillId="4" borderId="0" xfId="0" applyFont="1" applyFill="1" applyBorder="1"/>
    <xf numFmtId="14" fontId="9" fillId="4" borderId="0" xfId="7" applyNumberFormat="1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/>
    </xf>
    <xf numFmtId="169" fontId="10" fillId="6" borderId="0" xfId="8" applyFont="1" applyFill="1" applyBorder="1" applyAlignment="1">
      <alignment vertical="center" wrapText="1"/>
    </xf>
    <xf numFmtId="0" fontId="7" fillId="4" borderId="0" xfId="0" applyFont="1" applyFill="1" applyBorder="1"/>
    <xf numFmtId="0" fontId="0" fillId="4" borderId="0" xfId="0" applyFill="1" applyBorder="1" applyAlignment="1">
      <alignment wrapText="1"/>
    </xf>
    <xf numFmtId="0" fontId="11" fillId="4" borderId="0" xfId="0" applyFont="1" applyFill="1" applyBorder="1" applyAlignment="1"/>
    <xf numFmtId="0" fontId="0" fillId="4" borderId="1" xfId="0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2" fontId="12" fillId="4" borderId="2" xfId="0" applyNumberFormat="1" applyFont="1" applyFill="1" applyBorder="1" applyAlignment="1"/>
    <xf numFmtId="0" fontId="13" fillId="4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 wrapText="1"/>
    </xf>
    <xf numFmtId="0" fontId="9" fillId="4" borderId="3" xfId="4" applyFont="1" applyFill="1" applyBorder="1" applyAlignment="1">
      <alignment horizontal="left" vertical="top" wrapText="1"/>
    </xf>
    <xf numFmtId="0" fontId="4" fillId="4" borderId="3" xfId="0" applyNumberFormat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vertical="top" wrapText="1"/>
    </xf>
    <xf numFmtId="14" fontId="4" fillId="4" borderId="3" xfId="1" applyNumberFormat="1" applyFont="1" applyFill="1" applyBorder="1" applyAlignment="1">
      <alignment horizontal="left" wrapText="1"/>
    </xf>
    <xf numFmtId="3" fontId="4" fillId="4" borderId="3" xfId="0" applyNumberFormat="1" applyFont="1" applyFill="1" applyBorder="1" applyAlignment="1">
      <alignment horizontal="left" wrapText="1"/>
    </xf>
    <xf numFmtId="174" fontId="14" fillId="0" borderId="1" xfId="2" applyNumberFormat="1" applyFont="1" applyFill="1" applyBorder="1" applyAlignment="1">
      <alignment horizontal="center" vertical="top"/>
    </xf>
    <xf numFmtId="4" fontId="1" fillId="0" borderId="1" xfId="6" applyNumberFormat="1" applyFon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left" vertical="top"/>
    </xf>
    <xf numFmtId="49" fontId="1" fillId="0" borderId="1" xfId="6" applyNumberFormat="1" applyFont="1" applyFill="1" applyBorder="1" applyAlignment="1">
      <alignment horizontal="left" vertical="top"/>
    </xf>
    <xf numFmtId="0" fontId="5" fillId="5" borderId="5" xfId="5" applyFont="1" applyFill="1" applyBorder="1" applyAlignment="1">
      <alignment horizontal="center" vertical="center" wrapText="1"/>
    </xf>
    <xf numFmtId="0" fontId="5" fillId="5" borderId="6" xfId="5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</cellXfs>
  <cellStyles count="9">
    <cellStyle name="20% — акцент5" xfId="1" builtinId="46"/>
    <cellStyle name="20% - Акцент5 2" xfId="2"/>
    <cellStyle name="20% - Акцент5 3" xfId="3"/>
    <cellStyle name="Акцент5" xfId="4" builtinId="45"/>
    <cellStyle name="Акцент5 2" xfId="5"/>
    <cellStyle name="Обычный" xfId="0" builtinId="0"/>
    <cellStyle name="Обычный 2" xfId="6"/>
    <cellStyle name="Финансовый" xfId="7" builtinId="3"/>
    <cellStyle name="Финансовый [0]" xfId="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Normal="100" workbookViewId="0">
      <pane ySplit="2" topLeftCell="A3" activePane="bottomLeft" state="frozen"/>
      <selection pane="bottomLeft" activeCell="G98" sqref="G98"/>
    </sheetView>
  </sheetViews>
  <sheetFormatPr defaultRowHeight="24" customHeight="1" x14ac:dyDescent="0.25"/>
  <cols>
    <col min="1" max="1" width="34.7109375" style="1" customWidth="1"/>
    <col min="2" max="2" width="14" style="1" customWidth="1"/>
    <col min="3" max="3" width="19.7109375" style="5" customWidth="1"/>
    <col min="4" max="4" width="14" style="6" customWidth="1"/>
    <col min="5" max="5" width="15.5703125" style="1" customWidth="1"/>
    <col min="6" max="6" width="43.5703125" style="7" customWidth="1"/>
    <col min="7" max="7" width="66.42578125" style="7" customWidth="1"/>
    <col min="8" max="8" width="13" style="8" customWidth="1"/>
    <col min="9" max="9" width="15" style="5" customWidth="1"/>
    <col min="10" max="10" width="20.140625" style="9" customWidth="1"/>
    <col min="11" max="11" width="62.42578125" style="1" customWidth="1"/>
    <col min="12" max="17" width="8.42578125" style="1" customWidth="1"/>
    <col min="18" max="16384" width="9.140625" style="1"/>
  </cols>
  <sheetData>
    <row r="1" spans="1:11" ht="15" customHeight="1" x14ac:dyDescent="0.25">
      <c r="A1" s="37" t="s">
        <v>1</v>
      </c>
      <c r="B1" s="37" t="s">
        <v>0</v>
      </c>
      <c r="C1" s="37" t="s">
        <v>4</v>
      </c>
      <c r="D1" s="37" t="s">
        <v>5</v>
      </c>
      <c r="E1" s="37" t="s">
        <v>6</v>
      </c>
      <c r="F1" s="37" t="s">
        <v>7</v>
      </c>
      <c r="G1" s="37" t="s">
        <v>8</v>
      </c>
      <c r="H1" s="39" t="s">
        <v>9</v>
      </c>
      <c r="I1" s="40"/>
      <c r="J1" s="40"/>
      <c r="K1" s="41"/>
    </row>
    <row r="2" spans="1:11" s="3" customFormat="1" ht="15" x14ac:dyDescent="0.25">
      <c r="A2" s="38"/>
      <c r="B2" s="38"/>
      <c r="C2" s="38"/>
      <c r="D2" s="38"/>
      <c r="E2" s="38"/>
      <c r="F2" s="38"/>
      <c r="G2" s="38"/>
      <c r="H2" s="2" t="s">
        <v>11</v>
      </c>
      <c r="I2" s="2" t="s">
        <v>10</v>
      </c>
      <c r="J2" s="2" t="s">
        <v>2</v>
      </c>
      <c r="K2" s="2" t="s">
        <v>3</v>
      </c>
    </row>
    <row r="3" spans="1:11" ht="15" x14ac:dyDescent="0.25">
      <c r="A3" s="4" t="str">
        <f t="shared" ref="A3:A9" si="0">HYPERLINK("http://www.spark-marketing.ru/Participants/CardMain?id=358409", "ГБУ ""ЖИЛИЩНИК НАГОРНОГО РАЙОНА""")</f>
        <v>ГБУ "ЖИЛИЩНИК НАГОРНОГО РАЙОНА"</v>
      </c>
      <c r="B3" s="33" t="s">
        <v>33</v>
      </c>
      <c r="C3" s="34" t="s">
        <v>34</v>
      </c>
      <c r="D3" s="10">
        <v>34402.125</v>
      </c>
      <c r="E3" s="11" t="s">
        <v>35</v>
      </c>
      <c r="F3" s="35" t="s">
        <v>36</v>
      </c>
      <c r="G3" s="11" t="s">
        <v>37</v>
      </c>
      <c r="H3" s="10" t="s">
        <v>36</v>
      </c>
      <c r="I3" s="36" t="s">
        <v>36</v>
      </c>
      <c r="J3" s="36" t="s">
        <v>36</v>
      </c>
      <c r="K3" s="11" t="s">
        <v>36</v>
      </c>
    </row>
    <row r="4" spans="1:11" ht="15" x14ac:dyDescent="0.25">
      <c r="A4" s="4" t="str">
        <f t="shared" si="0"/>
        <v>ГБУ "ЖИЛИЩНИК НАГОРНОГО РАЙОНА"</v>
      </c>
      <c r="B4" s="33" t="s">
        <v>33</v>
      </c>
      <c r="C4" s="34" t="s">
        <v>34</v>
      </c>
      <c r="D4" s="10">
        <v>34402.125</v>
      </c>
      <c r="E4" s="11" t="s">
        <v>38</v>
      </c>
      <c r="F4" s="35" t="s">
        <v>39</v>
      </c>
      <c r="G4" s="11" t="s">
        <v>40</v>
      </c>
      <c r="H4" s="10">
        <v>41983.125</v>
      </c>
      <c r="I4" s="36" t="s">
        <v>41</v>
      </c>
      <c r="J4" s="36" t="s">
        <v>14</v>
      </c>
      <c r="K4" s="11" t="s">
        <v>42</v>
      </c>
    </row>
    <row r="5" spans="1:11" ht="15" x14ac:dyDescent="0.25">
      <c r="A5" s="4" t="str">
        <f t="shared" si="0"/>
        <v>ГБУ "ЖИЛИЩНИК НАГОРНОГО РАЙОНА"</v>
      </c>
      <c r="B5" s="33" t="s">
        <v>33</v>
      </c>
      <c r="C5" s="34" t="s">
        <v>34</v>
      </c>
      <c r="D5" s="10">
        <v>34402.125</v>
      </c>
      <c r="E5" s="11" t="s">
        <v>38</v>
      </c>
      <c r="F5" s="35" t="s">
        <v>43</v>
      </c>
      <c r="G5" s="11" t="s">
        <v>44</v>
      </c>
      <c r="H5" s="10">
        <v>41748.166666666701</v>
      </c>
      <c r="I5" s="36" t="s">
        <v>41</v>
      </c>
      <c r="J5" s="36" t="s">
        <v>13</v>
      </c>
      <c r="K5" s="11" t="s">
        <v>45</v>
      </c>
    </row>
    <row r="6" spans="1:11" ht="15" x14ac:dyDescent="0.25">
      <c r="A6" s="4" t="str">
        <f t="shared" si="0"/>
        <v>ГБУ "ЖИЛИЩНИК НАГОРНОГО РАЙОНА"</v>
      </c>
      <c r="B6" s="33" t="s">
        <v>33</v>
      </c>
      <c r="C6" s="34" t="s">
        <v>34</v>
      </c>
      <c r="D6" s="10">
        <v>34402.125</v>
      </c>
      <c r="E6" s="11" t="s">
        <v>38</v>
      </c>
      <c r="F6" s="35" t="s">
        <v>46</v>
      </c>
      <c r="G6" s="11" t="s">
        <v>47</v>
      </c>
      <c r="H6" s="10">
        <v>41338.125</v>
      </c>
      <c r="I6" s="36" t="s">
        <v>41</v>
      </c>
      <c r="J6" s="36" t="s">
        <v>14</v>
      </c>
      <c r="K6" s="11" t="s">
        <v>48</v>
      </c>
    </row>
    <row r="7" spans="1:11" ht="15" x14ac:dyDescent="0.25">
      <c r="A7" s="4" t="str">
        <f t="shared" si="0"/>
        <v>ГБУ "ЖИЛИЩНИК НАГОРНОГО РАЙОНА"</v>
      </c>
      <c r="B7" s="33" t="s">
        <v>33</v>
      </c>
      <c r="C7" s="34" t="s">
        <v>34</v>
      </c>
      <c r="D7" s="10">
        <v>34402.125</v>
      </c>
      <c r="E7" s="11" t="s">
        <v>49</v>
      </c>
      <c r="F7" s="35" t="s">
        <v>50</v>
      </c>
      <c r="G7" s="11" t="s">
        <v>51</v>
      </c>
      <c r="H7" s="10">
        <v>41983.125</v>
      </c>
      <c r="I7" s="36" t="s">
        <v>41</v>
      </c>
      <c r="J7" s="36" t="s">
        <v>14</v>
      </c>
      <c r="K7" s="11" t="s">
        <v>42</v>
      </c>
    </row>
    <row r="8" spans="1:11" ht="15" x14ac:dyDescent="0.25">
      <c r="A8" s="4" t="str">
        <f t="shared" si="0"/>
        <v>ГБУ "ЖИЛИЩНИК НАГОРНОГО РАЙОНА"</v>
      </c>
      <c r="B8" s="33" t="s">
        <v>33</v>
      </c>
      <c r="C8" s="34" t="s">
        <v>34</v>
      </c>
      <c r="D8" s="10">
        <v>34402.125</v>
      </c>
      <c r="E8" s="11" t="s">
        <v>52</v>
      </c>
      <c r="F8" s="35" t="s">
        <v>53</v>
      </c>
      <c r="G8" s="11" t="s">
        <v>54</v>
      </c>
      <c r="H8" s="10">
        <v>41982.125</v>
      </c>
      <c r="I8" s="36" t="s">
        <v>41</v>
      </c>
      <c r="J8" s="36" t="s">
        <v>14</v>
      </c>
      <c r="K8" s="11" t="s">
        <v>55</v>
      </c>
    </row>
    <row r="9" spans="1:11" ht="15" x14ac:dyDescent="0.25">
      <c r="A9" s="4" t="str">
        <f t="shared" si="0"/>
        <v>ГБУ "ЖИЛИЩНИК НАГОРНОГО РАЙОНА"</v>
      </c>
      <c r="B9" s="33" t="s">
        <v>33</v>
      </c>
      <c r="C9" s="34" t="s">
        <v>34</v>
      </c>
      <c r="D9" s="10">
        <v>34402.125</v>
      </c>
      <c r="E9" s="11" t="s">
        <v>56</v>
      </c>
      <c r="F9" s="35" t="s">
        <v>57</v>
      </c>
      <c r="G9" s="11" t="s">
        <v>36</v>
      </c>
      <c r="H9" s="10" t="s">
        <v>36</v>
      </c>
      <c r="I9" s="36" t="s">
        <v>36</v>
      </c>
      <c r="J9" s="36" t="s">
        <v>36</v>
      </c>
      <c r="K9" s="11" t="s">
        <v>36</v>
      </c>
    </row>
    <row r="10" spans="1:11" ht="15" x14ac:dyDescent="0.25">
      <c r="A10" s="4" t="str">
        <f>HYPERLINK("http://www.spark-marketing.ru/Participants/CardMain?id=384596", "ГБУ ""ЖИЛИЩНИК РАЙОНА СТАРОЕ КРЮКОВО""")</f>
        <v>ГБУ "ЖИЛИЩНИК РАЙОНА СТАРОЕ КРЮКОВО"</v>
      </c>
      <c r="B10" s="33" t="s">
        <v>58</v>
      </c>
      <c r="C10" s="34" t="s">
        <v>59</v>
      </c>
      <c r="D10" s="10">
        <v>34379.125</v>
      </c>
      <c r="E10" s="11" t="s">
        <v>35</v>
      </c>
      <c r="F10" s="35" t="s">
        <v>36</v>
      </c>
      <c r="G10" s="11" t="s">
        <v>60</v>
      </c>
      <c r="H10" s="10" t="s">
        <v>36</v>
      </c>
      <c r="I10" s="36" t="s">
        <v>36</v>
      </c>
      <c r="J10" s="36" t="s">
        <v>36</v>
      </c>
      <c r="K10" s="11" t="s">
        <v>36</v>
      </c>
    </row>
    <row r="11" spans="1:11" ht="15" x14ac:dyDescent="0.25">
      <c r="A11" s="4" t="str">
        <f t="shared" ref="A11:A20" si="1">HYPERLINK("http://www.spark-marketing.ru/Participants/CardMain?id=346536", "ГНЦ ФГУП ""ЦЕНТР КЕЛДЫША""")</f>
        <v>ГНЦ ФГУП "ЦЕНТР КЕЛДЫША"</v>
      </c>
      <c r="B11" s="33" t="s">
        <v>63</v>
      </c>
      <c r="C11" s="34" t="s">
        <v>34</v>
      </c>
      <c r="D11" s="10">
        <v>33617.125</v>
      </c>
      <c r="E11" s="11" t="s">
        <v>35</v>
      </c>
      <c r="F11" s="35" t="s">
        <v>36</v>
      </c>
      <c r="G11" s="11" t="s">
        <v>64</v>
      </c>
      <c r="H11" s="10" t="s">
        <v>36</v>
      </c>
      <c r="I11" s="36" t="s">
        <v>36</v>
      </c>
      <c r="J11" s="36" t="s">
        <v>36</v>
      </c>
      <c r="K11" s="11" t="s">
        <v>36</v>
      </c>
    </row>
    <row r="12" spans="1:11" ht="15" x14ac:dyDescent="0.25">
      <c r="A12" s="4" t="str">
        <f t="shared" si="1"/>
        <v>ГНЦ ФГУП "ЦЕНТР КЕЛДЫША"</v>
      </c>
      <c r="B12" s="33" t="s">
        <v>63</v>
      </c>
      <c r="C12" s="34" t="s">
        <v>34</v>
      </c>
      <c r="D12" s="10">
        <v>33617.125</v>
      </c>
      <c r="E12" s="11" t="s">
        <v>38</v>
      </c>
      <c r="F12" s="35" t="s">
        <v>65</v>
      </c>
      <c r="G12" s="11" t="s">
        <v>66</v>
      </c>
      <c r="H12" s="10">
        <v>41982.125</v>
      </c>
      <c r="I12" s="36" t="s">
        <v>41</v>
      </c>
      <c r="J12" s="36" t="s">
        <v>13</v>
      </c>
      <c r="K12" s="11" t="s">
        <v>67</v>
      </c>
    </row>
    <row r="13" spans="1:11" ht="15" x14ac:dyDescent="0.25">
      <c r="A13" s="4" t="str">
        <f t="shared" si="1"/>
        <v>ГНЦ ФГУП "ЦЕНТР КЕЛДЫША"</v>
      </c>
      <c r="B13" s="33" t="s">
        <v>63</v>
      </c>
      <c r="C13" s="34" t="s">
        <v>34</v>
      </c>
      <c r="D13" s="10">
        <v>33617.125</v>
      </c>
      <c r="E13" s="11" t="s">
        <v>38</v>
      </c>
      <c r="F13" s="35" t="s">
        <v>68</v>
      </c>
      <c r="G13" s="11" t="s">
        <v>66</v>
      </c>
      <c r="H13" s="10">
        <v>41981.125</v>
      </c>
      <c r="I13" s="36" t="s">
        <v>41</v>
      </c>
      <c r="J13" s="36" t="s">
        <v>13</v>
      </c>
      <c r="K13" s="11" t="s">
        <v>69</v>
      </c>
    </row>
    <row r="14" spans="1:11" ht="15" x14ac:dyDescent="0.25">
      <c r="A14" s="4" t="str">
        <f t="shared" si="1"/>
        <v>ГНЦ ФГУП "ЦЕНТР КЕЛДЫША"</v>
      </c>
      <c r="B14" s="33" t="s">
        <v>63</v>
      </c>
      <c r="C14" s="34" t="s">
        <v>34</v>
      </c>
      <c r="D14" s="10">
        <v>33617.125</v>
      </c>
      <c r="E14" s="11" t="s">
        <v>38</v>
      </c>
      <c r="F14" s="35" t="s">
        <v>70</v>
      </c>
      <c r="G14" s="11" t="s">
        <v>66</v>
      </c>
      <c r="H14" s="10">
        <v>41957.125</v>
      </c>
      <c r="I14" s="36" t="s">
        <v>41</v>
      </c>
      <c r="J14" s="36" t="s">
        <v>13</v>
      </c>
      <c r="K14" s="11" t="s">
        <v>71</v>
      </c>
    </row>
    <row r="15" spans="1:11" ht="15" x14ac:dyDescent="0.25">
      <c r="A15" s="4" t="str">
        <f t="shared" si="1"/>
        <v>ГНЦ ФГУП "ЦЕНТР КЕЛДЫША"</v>
      </c>
      <c r="B15" s="33" t="s">
        <v>63</v>
      </c>
      <c r="C15" s="34" t="s">
        <v>34</v>
      </c>
      <c r="D15" s="10">
        <v>33617.125</v>
      </c>
      <c r="E15" s="11" t="s">
        <v>38</v>
      </c>
      <c r="F15" s="35" t="s">
        <v>72</v>
      </c>
      <c r="G15" s="11" t="s">
        <v>73</v>
      </c>
      <c r="H15" s="10">
        <v>41868.166666666701</v>
      </c>
      <c r="I15" s="36" t="s">
        <v>41</v>
      </c>
      <c r="J15" s="36" t="s">
        <v>13</v>
      </c>
      <c r="K15" s="11" t="s">
        <v>69</v>
      </c>
    </row>
    <row r="16" spans="1:11" ht="15" x14ac:dyDescent="0.25">
      <c r="A16" s="4" t="str">
        <f t="shared" si="1"/>
        <v>ГНЦ ФГУП "ЦЕНТР КЕЛДЫША"</v>
      </c>
      <c r="B16" s="33" t="s">
        <v>63</v>
      </c>
      <c r="C16" s="34" t="s">
        <v>34</v>
      </c>
      <c r="D16" s="10">
        <v>33617.125</v>
      </c>
      <c r="E16" s="11" t="s">
        <v>38</v>
      </c>
      <c r="F16" s="35" t="s">
        <v>74</v>
      </c>
      <c r="G16" s="11" t="s">
        <v>36</v>
      </c>
      <c r="H16" s="10">
        <v>41850.166666666701</v>
      </c>
      <c r="I16" s="36" t="s">
        <v>41</v>
      </c>
      <c r="J16" s="36" t="s">
        <v>13</v>
      </c>
      <c r="K16" s="11" t="s">
        <v>75</v>
      </c>
    </row>
    <row r="17" spans="1:11" ht="15" x14ac:dyDescent="0.25">
      <c r="A17" s="4" t="str">
        <f t="shared" si="1"/>
        <v>ГНЦ ФГУП "ЦЕНТР КЕЛДЫША"</v>
      </c>
      <c r="B17" s="33" t="s">
        <v>63</v>
      </c>
      <c r="C17" s="34" t="s">
        <v>34</v>
      </c>
      <c r="D17" s="10">
        <v>33617.125</v>
      </c>
      <c r="E17" s="11" t="s">
        <v>38</v>
      </c>
      <c r="F17" s="35" t="s">
        <v>76</v>
      </c>
      <c r="G17" s="11" t="s">
        <v>36</v>
      </c>
      <c r="H17" s="10">
        <v>41380.125</v>
      </c>
      <c r="I17" s="36" t="s">
        <v>77</v>
      </c>
      <c r="J17" s="36" t="s">
        <v>26</v>
      </c>
      <c r="K17" s="11" t="s">
        <v>240</v>
      </c>
    </row>
    <row r="18" spans="1:11" ht="15" x14ac:dyDescent="0.25">
      <c r="A18" s="4" t="str">
        <f t="shared" si="1"/>
        <v>ГНЦ ФГУП "ЦЕНТР КЕЛДЫША"</v>
      </c>
      <c r="B18" s="33" t="s">
        <v>63</v>
      </c>
      <c r="C18" s="34" t="s">
        <v>34</v>
      </c>
      <c r="D18" s="10">
        <v>33617.125</v>
      </c>
      <c r="E18" s="11" t="s">
        <v>49</v>
      </c>
      <c r="F18" s="35" t="s">
        <v>78</v>
      </c>
      <c r="G18" s="11" t="s">
        <v>79</v>
      </c>
      <c r="H18" s="10">
        <v>41982.125</v>
      </c>
      <c r="I18" s="36" t="s">
        <v>41</v>
      </c>
      <c r="J18" s="36" t="s">
        <v>13</v>
      </c>
      <c r="K18" s="11" t="s">
        <v>67</v>
      </c>
    </row>
    <row r="19" spans="1:11" ht="15" x14ac:dyDescent="0.25">
      <c r="A19" s="4" t="str">
        <f t="shared" si="1"/>
        <v>ГНЦ ФГУП "ЦЕНТР КЕЛДЫША"</v>
      </c>
      <c r="B19" s="33" t="s">
        <v>63</v>
      </c>
      <c r="C19" s="34" t="s">
        <v>34</v>
      </c>
      <c r="D19" s="10">
        <v>33617.125</v>
      </c>
      <c r="E19" s="11" t="s">
        <v>52</v>
      </c>
      <c r="F19" s="35" t="s">
        <v>80</v>
      </c>
      <c r="G19" s="11" t="s">
        <v>81</v>
      </c>
      <c r="H19" s="10">
        <v>41982.125</v>
      </c>
      <c r="I19" s="36" t="s">
        <v>41</v>
      </c>
      <c r="J19" s="36" t="s">
        <v>13</v>
      </c>
      <c r="K19" s="11" t="s">
        <v>67</v>
      </c>
    </row>
    <row r="20" spans="1:11" ht="15" x14ac:dyDescent="0.25">
      <c r="A20" s="4" t="str">
        <f t="shared" si="1"/>
        <v>ГНЦ ФГУП "ЦЕНТР КЕЛДЫША"</v>
      </c>
      <c r="B20" s="33" t="s">
        <v>63</v>
      </c>
      <c r="C20" s="34" t="s">
        <v>34</v>
      </c>
      <c r="D20" s="10">
        <v>33617.125</v>
      </c>
      <c r="E20" s="11" t="s">
        <v>56</v>
      </c>
      <c r="F20" s="35" t="s">
        <v>82</v>
      </c>
      <c r="G20" s="11" t="s">
        <v>36</v>
      </c>
      <c r="H20" s="10" t="s">
        <v>36</v>
      </c>
      <c r="I20" s="36" t="s">
        <v>36</v>
      </c>
      <c r="J20" s="36" t="s">
        <v>36</v>
      </c>
      <c r="K20" s="11" t="s">
        <v>36</v>
      </c>
    </row>
    <row r="21" spans="1:11" ht="15" x14ac:dyDescent="0.25">
      <c r="A21" s="4" t="str">
        <f t="shared" ref="A21:A28" si="2">HYPERLINK("http://www.spark-marketing.ru/Participants/CardMain?id=350313", "ГУП ""Мосгоpгеотpест""")</f>
        <v>ГУП "Мосгоpгеотpест"</v>
      </c>
      <c r="B21" s="33" t="s">
        <v>83</v>
      </c>
      <c r="C21" s="34" t="s">
        <v>34</v>
      </c>
      <c r="D21" s="10">
        <v>34366.125</v>
      </c>
      <c r="E21" s="11" t="s">
        <v>35</v>
      </c>
      <c r="F21" s="35" t="s">
        <v>36</v>
      </c>
      <c r="G21" s="11" t="s">
        <v>84</v>
      </c>
      <c r="H21" s="10" t="s">
        <v>36</v>
      </c>
      <c r="I21" s="36" t="s">
        <v>36</v>
      </c>
      <c r="J21" s="36" t="s">
        <v>36</v>
      </c>
      <c r="K21" s="11" t="s">
        <v>36</v>
      </c>
    </row>
    <row r="22" spans="1:11" ht="15" x14ac:dyDescent="0.25">
      <c r="A22" s="4" t="str">
        <f t="shared" si="2"/>
        <v>ГУП "Мосгоpгеотpест"</v>
      </c>
      <c r="B22" s="33" t="s">
        <v>83</v>
      </c>
      <c r="C22" s="34" t="s">
        <v>34</v>
      </c>
      <c r="D22" s="10">
        <v>34366.125</v>
      </c>
      <c r="E22" s="11" t="s">
        <v>38</v>
      </c>
      <c r="F22" s="35" t="s">
        <v>85</v>
      </c>
      <c r="G22" s="11" t="s">
        <v>86</v>
      </c>
      <c r="H22" s="10">
        <v>41982.125</v>
      </c>
      <c r="I22" s="36" t="s">
        <v>41</v>
      </c>
      <c r="J22" s="36" t="s">
        <v>13</v>
      </c>
      <c r="K22" s="11" t="s">
        <v>87</v>
      </c>
    </row>
    <row r="23" spans="1:11" ht="15" x14ac:dyDescent="0.25">
      <c r="A23" s="4" t="str">
        <f t="shared" si="2"/>
        <v>ГУП "Мосгоpгеотpест"</v>
      </c>
      <c r="B23" s="33" t="s">
        <v>83</v>
      </c>
      <c r="C23" s="34" t="s">
        <v>34</v>
      </c>
      <c r="D23" s="10">
        <v>34366.125</v>
      </c>
      <c r="E23" s="11" t="s">
        <v>38</v>
      </c>
      <c r="F23" s="35" t="s">
        <v>88</v>
      </c>
      <c r="G23" s="11" t="s">
        <v>89</v>
      </c>
      <c r="H23" s="10">
        <v>41978.125</v>
      </c>
      <c r="I23" s="36" t="s">
        <v>41</v>
      </c>
      <c r="J23" s="36" t="s">
        <v>14</v>
      </c>
      <c r="K23" s="11" t="s">
        <v>90</v>
      </c>
    </row>
    <row r="24" spans="1:11" ht="15" x14ac:dyDescent="0.25">
      <c r="A24" s="4" t="str">
        <f t="shared" si="2"/>
        <v>ГУП "Мосгоpгеотpест"</v>
      </c>
      <c r="B24" s="33" t="s">
        <v>83</v>
      </c>
      <c r="C24" s="34" t="s">
        <v>34</v>
      </c>
      <c r="D24" s="10">
        <v>34366.125</v>
      </c>
      <c r="E24" s="11" t="s">
        <v>38</v>
      </c>
      <c r="F24" s="35" t="s">
        <v>91</v>
      </c>
      <c r="G24" s="11" t="s">
        <v>92</v>
      </c>
      <c r="H24" s="10">
        <v>41977.125</v>
      </c>
      <c r="I24" s="36" t="s">
        <v>41</v>
      </c>
      <c r="J24" s="36" t="s">
        <v>14</v>
      </c>
      <c r="K24" s="11" t="s">
        <v>62</v>
      </c>
    </row>
    <row r="25" spans="1:11" ht="15" x14ac:dyDescent="0.25">
      <c r="A25" s="4" t="str">
        <f t="shared" si="2"/>
        <v>ГУП "Мосгоpгеотpест"</v>
      </c>
      <c r="B25" s="33" t="s">
        <v>83</v>
      </c>
      <c r="C25" s="34" t="s">
        <v>34</v>
      </c>
      <c r="D25" s="10">
        <v>34366.125</v>
      </c>
      <c r="E25" s="11" t="s">
        <v>38</v>
      </c>
      <c r="F25" s="35" t="s">
        <v>93</v>
      </c>
      <c r="G25" s="11" t="s">
        <v>36</v>
      </c>
      <c r="H25" s="10">
        <v>41955.125</v>
      </c>
      <c r="I25" s="36" t="s">
        <v>41</v>
      </c>
      <c r="J25" s="36" t="s">
        <v>13</v>
      </c>
      <c r="K25" s="11" t="s">
        <v>94</v>
      </c>
    </row>
    <row r="26" spans="1:11" ht="15" x14ac:dyDescent="0.25">
      <c r="A26" s="4" t="str">
        <f t="shared" si="2"/>
        <v>ГУП "Мосгоpгеотpест"</v>
      </c>
      <c r="B26" s="33" t="s">
        <v>83</v>
      </c>
      <c r="C26" s="34" t="s">
        <v>34</v>
      </c>
      <c r="D26" s="10">
        <v>34366.125</v>
      </c>
      <c r="E26" s="11" t="s">
        <v>49</v>
      </c>
      <c r="F26" s="35" t="s">
        <v>95</v>
      </c>
      <c r="G26" s="11" t="s">
        <v>96</v>
      </c>
      <c r="H26" s="10">
        <v>41982.125</v>
      </c>
      <c r="I26" s="36" t="s">
        <v>41</v>
      </c>
      <c r="J26" s="36" t="s">
        <v>13</v>
      </c>
      <c r="K26" s="11" t="s">
        <v>87</v>
      </c>
    </row>
    <row r="27" spans="1:11" ht="15" x14ac:dyDescent="0.25">
      <c r="A27" s="4" t="str">
        <f t="shared" si="2"/>
        <v>ГУП "Мосгоpгеотpест"</v>
      </c>
      <c r="B27" s="33" t="s">
        <v>83</v>
      </c>
      <c r="C27" s="34" t="s">
        <v>34</v>
      </c>
      <c r="D27" s="10">
        <v>34366.125</v>
      </c>
      <c r="E27" s="11" t="s">
        <v>52</v>
      </c>
      <c r="F27" s="35" t="s">
        <v>97</v>
      </c>
      <c r="G27" s="11" t="s">
        <v>86</v>
      </c>
      <c r="H27" s="10">
        <v>41983.125</v>
      </c>
      <c r="I27" s="36" t="s">
        <v>41</v>
      </c>
      <c r="J27" s="36" t="s">
        <v>13</v>
      </c>
      <c r="K27" s="11" t="s">
        <v>98</v>
      </c>
    </row>
    <row r="28" spans="1:11" ht="15" x14ac:dyDescent="0.25">
      <c r="A28" s="4" t="str">
        <f t="shared" si="2"/>
        <v>ГУП "Мосгоpгеотpест"</v>
      </c>
      <c r="B28" s="33" t="s">
        <v>83</v>
      </c>
      <c r="C28" s="34" t="s">
        <v>34</v>
      </c>
      <c r="D28" s="10">
        <v>34366.125</v>
      </c>
      <c r="E28" s="11" t="s">
        <v>56</v>
      </c>
      <c r="F28" s="35" t="s">
        <v>99</v>
      </c>
      <c r="G28" s="11" t="s">
        <v>36</v>
      </c>
      <c r="H28" s="10" t="s">
        <v>36</v>
      </c>
      <c r="I28" s="36" t="s">
        <v>36</v>
      </c>
      <c r="J28" s="36" t="s">
        <v>36</v>
      </c>
      <c r="K28" s="11" t="s">
        <v>36</v>
      </c>
    </row>
    <row r="29" spans="1:11" ht="15" x14ac:dyDescent="0.25">
      <c r="A29" s="4" t="str">
        <f t="shared" ref="A29:A37" si="3">HYPERLINK("http://www.spark-marketing.ru/Participants/CardMain?id=353968", "ГУП города Москвы ""Центр арендного жилья""")</f>
        <v>ГУП города Москвы "Центр арендного жилья"</v>
      </c>
      <c r="B29" s="33" t="s">
        <v>101</v>
      </c>
      <c r="C29" s="34" t="s">
        <v>34</v>
      </c>
      <c r="D29" s="10">
        <v>36068.166666666701</v>
      </c>
      <c r="E29" s="11" t="s">
        <v>35</v>
      </c>
      <c r="F29" s="35" t="s">
        <v>36</v>
      </c>
      <c r="G29" s="11" t="s">
        <v>102</v>
      </c>
      <c r="H29" s="10" t="s">
        <v>36</v>
      </c>
      <c r="I29" s="36" t="s">
        <v>36</v>
      </c>
      <c r="J29" s="36" t="s">
        <v>36</v>
      </c>
      <c r="K29" s="11" t="s">
        <v>36</v>
      </c>
    </row>
    <row r="30" spans="1:11" ht="15" x14ac:dyDescent="0.25">
      <c r="A30" s="4" t="str">
        <f t="shared" si="3"/>
        <v>ГУП города Москвы "Центр арендного жилья"</v>
      </c>
      <c r="B30" s="33" t="s">
        <v>101</v>
      </c>
      <c r="C30" s="34" t="s">
        <v>34</v>
      </c>
      <c r="D30" s="10">
        <v>36068.166666666701</v>
      </c>
      <c r="E30" s="11" t="s">
        <v>38</v>
      </c>
      <c r="F30" s="35" t="s">
        <v>103</v>
      </c>
      <c r="G30" s="11" t="s">
        <v>104</v>
      </c>
      <c r="H30" s="10">
        <v>41983.125</v>
      </c>
      <c r="I30" s="36" t="s">
        <v>41</v>
      </c>
      <c r="J30" s="36" t="s">
        <v>13</v>
      </c>
      <c r="K30" s="11" t="s">
        <v>105</v>
      </c>
    </row>
    <row r="31" spans="1:11" ht="15" x14ac:dyDescent="0.25">
      <c r="A31" s="4" t="str">
        <f t="shared" si="3"/>
        <v>ГУП города Москвы "Центр арендного жилья"</v>
      </c>
      <c r="B31" s="33" t="s">
        <v>101</v>
      </c>
      <c r="C31" s="34" t="s">
        <v>34</v>
      </c>
      <c r="D31" s="10">
        <v>36068.166666666701</v>
      </c>
      <c r="E31" s="11" t="s">
        <v>38</v>
      </c>
      <c r="F31" s="35" t="s">
        <v>106</v>
      </c>
      <c r="G31" s="11" t="s">
        <v>107</v>
      </c>
      <c r="H31" s="10">
        <v>41981.125</v>
      </c>
      <c r="I31" s="36" t="s">
        <v>41</v>
      </c>
      <c r="J31" s="36" t="s">
        <v>13</v>
      </c>
      <c r="K31" s="11" t="s">
        <v>108</v>
      </c>
    </row>
    <row r="32" spans="1:11" ht="15" x14ac:dyDescent="0.25">
      <c r="A32" s="4" t="str">
        <f t="shared" si="3"/>
        <v>ГУП города Москвы "Центр арендного жилья"</v>
      </c>
      <c r="B32" s="33" t="s">
        <v>101</v>
      </c>
      <c r="C32" s="34" t="s">
        <v>34</v>
      </c>
      <c r="D32" s="10">
        <v>36068.166666666701</v>
      </c>
      <c r="E32" s="11" t="s">
        <v>38</v>
      </c>
      <c r="F32" s="35" t="s">
        <v>109</v>
      </c>
      <c r="G32" s="11" t="s">
        <v>110</v>
      </c>
      <c r="H32" s="10">
        <v>41974.125</v>
      </c>
      <c r="I32" s="36" t="s">
        <v>41</v>
      </c>
      <c r="J32" s="36" t="s">
        <v>13</v>
      </c>
      <c r="K32" s="11" t="s">
        <v>111</v>
      </c>
    </row>
    <row r="33" spans="1:11" ht="15" x14ac:dyDescent="0.25">
      <c r="A33" s="4" t="str">
        <f t="shared" si="3"/>
        <v>ГУП города Москвы "Центр арендного жилья"</v>
      </c>
      <c r="B33" s="33" t="s">
        <v>101</v>
      </c>
      <c r="C33" s="34" t="s">
        <v>34</v>
      </c>
      <c r="D33" s="10">
        <v>36068.166666666701</v>
      </c>
      <c r="E33" s="11" t="s">
        <v>38</v>
      </c>
      <c r="F33" s="35" t="s">
        <v>112</v>
      </c>
      <c r="G33" s="11" t="s">
        <v>36</v>
      </c>
      <c r="H33" s="10">
        <v>41816.166666666701</v>
      </c>
      <c r="I33" s="36" t="s">
        <v>41</v>
      </c>
      <c r="J33" s="36" t="s">
        <v>14</v>
      </c>
      <c r="K33" s="11" t="s">
        <v>55</v>
      </c>
    </row>
    <row r="34" spans="1:11" ht="15" x14ac:dyDescent="0.25">
      <c r="A34" s="4" t="str">
        <f t="shared" si="3"/>
        <v>ГУП города Москвы "Центр арендного жилья"</v>
      </c>
      <c r="B34" s="33" t="s">
        <v>101</v>
      </c>
      <c r="C34" s="34" t="s">
        <v>34</v>
      </c>
      <c r="D34" s="10">
        <v>36068.166666666701</v>
      </c>
      <c r="E34" s="11" t="s">
        <v>38</v>
      </c>
      <c r="F34" s="35" t="s">
        <v>113</v>
      </c>
      <c r="G34" s="11" t="s">
        <v>114</v>
      </c>
      <c r="H34" s="10">
        <v>41687.166666666701</v>
      </c>
      <c r="I34" s="36" t="s">
        <v>41</v>
      </c>
      <c r="J34" s="36" t="s">
        <v>13</v>
      </c>
      <c r="K34" s="11" t="s">
        <v>115</v>
      </c>
    </row>
    <row r="35" spans="1:11" ht="15" x14ac:dyDescent="0.25">
      <c r="A35" s="4" t="str">
        <f t="shared" si="3"/>
        <v>ГУП города Москвы "Центр арендного жилья"</v>
      </c>
      <c r="B35" s="33" t="s">
        <v>101</v>
      </c>
      <c r="C35" s="34" t="s">
        <v>34</v>
      </c>
      <c r="D35" s="10">
        <v>36068.166666666701</v>
      </c>
      <c r="E35" s="11" t="s">
        <v>49</v>
      </c>
      <c r="F35" s="35" t="s">
        <v>116</v>
      </c>
      <c r="G35" s="11" t="s">
        <v>117</v>
      </c>
      <c r="H35" s="10">
        <v>41983.125</v>
      </c>
      <c r="I35" s="36" t="s">
        <v>41</v>
      </c>
      <c r="J35" s="36" t="s">
        <v>13</v>
      </c>
      <c r="K35" s="11" t="s">
        <v>105</v>
      </c>
    </row>
    <row r="36" spans="1:11" ht="15" x14ac:dyDescent="0.25">
      <c r="A36" s="4" t="str">
        <f t="shared" si="3"/>
        <v>ГУП города Москвы "Центр арендного жилья"</v>
      </c>
      <c r="B36" s="33" t="s">
        <v>101</v>
      </c>
      <c r="C36" s="34" t="s">
        <v>34</v>
      </c>
      <c r="D36" s="10">
        <v>36068.166666666701</v>
      </c>
      <c r="E36" s="11" t="s">
        <v>52</v>
      </c>
      <c r="F36" s="35" t="s">
        <v>118</v>
      </c>
      <c r="G36" s="11" t="s">
        <v>119</v>
      </c>
      <c r="H36" s="10">
        <v>41983.125</v>
      </c>
      <c r="I36" s="36" t="s">
        <v>41</v>
      </c>
      <c r="J36" s="36" t="s">
        <v>13</v>
      </c>
      <c r="K36" s="11" t="s">
        <v>105</v>
      </c>
    </row>
    <row r="37" spans="1:11" ht="15" x14ac:dyDescent="0.25">
      <c r="A37" s="4" t="str">
        <f t="shared" si="3"/>
        <v>ГУП города Москвы "Центр арендного жилья"</v>
      </c>
      <c r="B37" s="33" t="s">
        <v>101</v>
      </c>
      <c r="C37" s="34" t="s">
        <v>34</v>
      </c>
      <c r="D37" s="10">
        <v>36068.166666666701</v>
      </c>
      <c r="E37" s="11" t="s">
        <v>56</v>
      </c>
      <c r="F37" s="35" t="s">
        <v>120</v>
      </c>
      <c r="G37" s="11" t="s">
        <v>36</v>
      </c>
      <c r="H37" s="10" t="s">
        <v>36</v>
      </c>
      <c r="I37" s="36" t="s">
        <v>36</v>
      </c>
      <c r="J37" s="36" t="s">
        <v>36</v>
      </c>
      <c r="K37" s="11" t="s">
        <v>36</v>
      </c>
    </row>
    <row r="38" spans="1:11" ht="15" x14ac:dyDescent="0.25">
      <c r="A38" s="4" t="str">
        <f t="shared" ref="A38:A46" si="4">HYPERLINK("http://www.spark-marketing.ru/Participants/CardMain?id=357404", "ГУП ДЕЗ Бутырского района")</f>
        <v>ГУП ДЕЗ Бутырского района</v>
      </c>
      <c r="B38" s="33" t="s">
        <v>121</v>
      </c>
      <c r="C38" s="34" t="s">
        <v>34</v>
      </c>
      <c r="D38" s="10">
        <v>34590.166666666701</v>
      </c>
      <c r="E38" s="11" t="s">
        <v>35</v>
      </c>
      <c r="F38" s="35" t="s">
        <v>36</v>
      </c>
      <c r="G38" s="11" t="s">
        <v>122</v>
      </c>
      <c r="H38" s="10" t="s">
        <v>36</v>
      </c>
      <c r="I38" s="36" t="s">
        <v>36</v>
      </c>
      <c r="J38" s="36" t="s">
        <v>36</v>
      </c>
      <c r="K38" s="11" t="s">
        <v>36</v>
      </c>
    </row>
    <row r="39" spans="1:11" ht="15" x14ac:dyDescent="0.25">
      <c r="A39" s="4" t="str">
        <f t="shared" si="4"/>
        <v>ГУП ДЕЗ Бутырского района</v>
      </c>
      <c r="B39" s="33" t="s">
        <v>121</v>
      </c>
      <c r="C39" s="34" t="s">
        <v>34</v>
      </c>
      <c r="D39" s="10">
        <v>34590.166666666701</v>
      </c>
      <c r="E39" s="11" t="s">
        <v>38</v>
      </c>
      <c r="F39" s="35" t="s">
        <v>123</v>
      </c>
      <c r="G39" s="11" t="s">
        <v>124</v>
      </c>
      <c r="H39" s="10">
        <v>41983.125</v>
      </c>
      <c r="I39" s="36" t="s">
        <v>41</v>
      </c>
      <c r="J39" s="36" t="s">
        <v>14</v>
      </c>
      <c r="K39" s="11" t="s">
        <v>61</v>
      </c>
    </row>
    <row r="40" spans="1:11" ht="15" x14ac:dyDescent="0.25">
      <c r="A40" s="4" t="str">
        <f t="shared" si="4"/>
        <v>ГУП ДЕЗ Бутырского района</v>
      </c>
      <c r="B40" s="33" t="s">
        <v>121</v>
      </c>
      <c r="C40" s="34" t="s">
        <v>34</v>
      </c>
      <c r="D40" s="10">
        <v>34590.166666666701</v>
      </c>
      <c r="E40" s="11" t="s">
        <v>38</v>
      </c>
      <c r="F40" s="35" t="s">
        <v>125</v>
      </c>
      <c r="G40" s="11" t="s">
        <v>126</v>
      </c>
      <c r="H40" s="10">
        <v>41982.125</v>
      </c>
      <c r="I40" s="36" t="s">
        <v>41</v>
      </c>
      <c r="J40" s="36" t="s">
        <v>13</v>
      </c>
      <c r="K40" s="11" t="s">
        <v>127</v>
      </c>
    </row>
    <row r="41" spans="1:11" ht="15" x14ac:dyDescent="0.25">
      <c r="A41" s="4" t="str">
        <f t="shared" si="4"/>
        <v>ГУП ДЕЗ Бутырского района</v>
      </c>
      <c r="B41" s="33" t="s">
        <v>121</v>
      </c>
      <c r="C41" s="34" t="s">
        <v>34</v>
      </c>
      <c r="D41" s="10">
        <v>34590.166666666701</v>
      </c>
      <c r="E41" s="11" t="s">
        <v>38</v>
      </c>
      <c r="F41" s="35" t="s">
        <v>128</v>
      </c>
      <c r="G41" s="11" t="s">
        <v>129</v>
      </c>
      <c r="H41" s="10">
        <v>41970.125</v>
      </c>
      <c r="I41" s="36" t="s">
        <v>41</v>
      </c>
      <c r="J41" s="36" t="s">
        <v>13</v>
      </c>
      <c r="K41" s="11" t="s">
        <v>130</v>
      </c>
    </row>
    <row r="42" spans="1:11" ht="15" x14ac:dyDescent="0.25">
      <c r="A42" s="4" t="str">
        <f t="shared" si="4"/>
        <v>ГУП ДЕЗ Бутырского района</v>
      </c>
      <c r="B42" s="33" t="s">
        <v>121</v>
      </c>
      <c r="C42" s="34" t="s">
        <v>34</v>
      </c>
      <c r="D42" s="10">
        <v>34590.166666666701</v>
      </c>
      <c r="E42" s="11" t="s">
        <v>38</v>
      </c>
      <c r="F42" s="35" t="s">
        <v>131</v>
      </c>
      <c r="G42" s="11" t="s">
        <v>132</v>
      </c>
      <c r="H42" s="10">
        <v>41829.166666666701</v>
      </c>
      <c r="I42" s="36" t="s">
        <v>41</v>
      </c>
      <c r="J42" s="36" t="s">
        <v>13</v>
      </c>
      <c r="K42" s="11" t="s">
        <v>127</v>
      </c>
    </row>
    <row r="43" spans="1:11" ht="15" x14ac:dyDescent="0.25">
      <c r="A43" s="4" t="str">
        <f t="shared" si="4"/>
        <v>ГУП ДЕЗ Бутырского района</v>
      </c>
      <c r="B43" s="33" t="s">
        <v>121</v>
      </c>
      <c r="C43" s="34" t="s">
        <v>34</v>
      </c>
      <c r="D43" s="10">
        <v>34590.166666666701</v>
      </c>
      <c r="E43" s="11" t="s">
        <v>38</v>
      </c>
      <c r="F43" s="35" t="s">
        <v>133</v>
      </c>
      <c r="G43" s="11" t="s">
        <v>36</v>
      </c>
      <c r="H43" s="10">
        <v>41639.125</v>
      </c>
      <c r="I43" s="36" t="s">
        <v>41</v>
      </c>
      <c r="J43" s="36" t="s">
        <v>14</v>
      </c>
      <c r="K43" s="11" t="s">
        <v>61</v>
      </c>
    </row>
    <row r="44" spans="1:11" ht="15" x14ac:dyDescent="0.25">
      <c r="A44" s="4" t="str">
        <f t="shared" si="4"/>
        <v>ГУП ДЕЗ Бутырского района</v>
      </c>
      <c r="B44" s="33" t="s">
        <v>121</v>
      </c>
      <c r="C44" s="34" t="s">
        <v>34</v>
      </c>
      <c r="D44" s="10">
        <v>34590.166666666701</v>
      </c>
      <c r="E44" s="11" t="s">
        <v>49</v>
      </c>
      <c r="F44" s="35" t="s">
        <v>134</v>
      </c>
      <c r="G44" s="11" t="s">
        <v>135</v>
      </c>
      <c r="H44" s="10">
        <v>41982.125</v>
      </c>
      <c r="I44" s="36" t="s">
        <v>41</v>
      </c>
      <c r="J44" s="36" t="s">
        <v>13</v>
      </c>
      <c r="K44" s="11" t="s">
        <v>127</v>
      </c>
    </row>
    <row r="45" spans="1:11" ht="15" x14ac:dyDescent="0.25">
      <c r="A45" s="4" t="str">
        <f t="shared" si="4"/>
        <v>ГУП ДЕЗ Бутырского района</v>
      </c>
      <c r="B45" s="33" t="s">
        <v>121</v>
      </c>
      <c r="C45" s="34" t="s">
        <v>34</v>
      </c>
      <c r="D45" s="10">
        <v>34590.166666666701</v>
      </c>
      <c r="E45" s="11" t="s">
        <v>52</v>
      </c>
      <c r="F45" s="35" t="s">
        <v>136</v>
      </c>
      <c r="G45" s="11" t="s">
        <v>137</v>
      </c>
      <c r="H45" s="10">
        <v>41983.125</v>
      </c>
      <c r="I45" s="36" t="s">
        <v>41</v>
      </c>
      <c r="J45" s="36" t="s">
        <v>14</v>
      </c>
      <c r="K45" s="11" t="s">
        <v>61</v>
      </c>
    </row>
    <row r="46" spans="1:11" ht="15" x14ac:dyDescent="0.25">
      <c r="A46" s="4" t="str">
        <f t="shared" si="4"/>
        <v>ГУП ДЕЗ Бутырского района</v>
      </c>
      <c r="B46" s="33" t="s">
        <v>121</v>
      </c>
      <c r="C46" s="34" t="s">
        <v>34</v>
      </c>
      <c r="D46" s="10">
        <v>34590.166666666701</v>
      </c>
      <c r="E46" s="11" t="s">
        <v>56</v>
      </c>
      <c r="F46" s="35" t="s">
        <v>138</v>
      </c>
      <c r="G46" s="11" t="s">
        <v>36</v>
      </c>
      <c r="H46" s="10" t="s">
        <v>36</v>
      </c>
      <c r="I46" s="36" t="s">
        <v>36</v>
      </c>
      <c r="J46" s="36" t="s">
        <v>36</v>
      </c>
      <c r="K46" s="11" t="s">
        <v>36</v>
      </c>
    </row>
    <row r="47" spans="1:11" ht="15" x14ac:dyDescent="0.25">
      <c r="A47" s="4" t="str">
        <f t="shared" ref="A47:A54" si="5">HYPERLINK("http://www.spark-marketing.ru/Participants/CardMain?id=334622", "ЗАО ""ГЛОБУС-ТЕЛЕКОМ""")</f>
        <v>ЗАО "ГЛОБУС-ТЕЛЕКОМ"</v>
      </c>
      <c r="B47" s="33" t="s">
        <v>139</v>
      </c>
      <c r="C47" s="34" t="s">
        <v>34</v>
      </c>
      <c r="D47" s="10">
        <v>36564.125</v>
      </c>
      <c r="E47" s="11" t="s">
        <v>35</v>
      </c>
      <c r="F47" s="35" t="s">
        <v>36</v>
      </c>
      <c r="G47" s="11" t="s">
        <v>140</v>
      </c>
      <c r="H47" s="10" t="s">
        <v>36</v>
      </c>
      <c r="I47" s="36" t="s">
        <v>36</v>
      </c>
      <c r="J47" s="36" t="s">
        <v>36</v>
      </c>
      <c r="K47" s="11" t="s">
        <v>36</v>
      </c>
    </row>
    <row r="48" spans="1:11" ht="15" x14ac:dyDescent="0.25">
      <c r="A48" s="4" t="str">
        <f t="shared" si="5"/>
        <v>ЗАО "ГЛОБУС-ТЕЛЕКОМ"</v>
      </c>
      <c r="B48" s="33" t="s">
        <v>139</v>
      </c>
      <c r="C48" s="34" t="s">
        <v>34</v>
      </c>
      <c r="D48" s="10">
        <v>36564.125</v>
      </c>
      <c r="E48" s="11" t="s">
        <v>38</v>
      </c>
      <c r="F48" s="35" t="s">
        <v>141</v>
      </c>
      <c r="G48" s="11" t="s">
        <v>142</v>
      </c>
      <c r="H48" s="10">
        <v>41977.125</v>
      </c>
      <c r="I48" s="36" t="s">
        <v>41</v>
      </c>
      <c r="J48" s="36" t="s">
        <v>14</v>
      </c>
      <c r="K48" s="11" t="s">
        <v>143</v>
      </c>
    </row>
    <row r="49" spans="1:11" ht="15" x14ac:dyDescent="0.25">
      <c r="A49" s="4" t="str">
        <f t="shared" si="5"/>
        <v>ЗАО "ГЛОБУС-ТЕЛЕКОМ"</v>
      </c>
      <c r="B49" s="33" t="s">
        <v>139</v>
      </c>
      <c r="C49" s="34" t="s">
        <v>34</v>
      </c>
      <c r="D49" s="10">
        <v>36564.125</v>
      </c>
      <c r="E49" s="11" t="s">
        <v>38</v>
      </c>
      <c r="F49" s="35" t="s">
        <v>144</v>
      </c>
      <c r="G49" s="11" t="s">
        <v>145</v>
      </c>
      <c r="H49" s="10">
        <v>41977.125</v>
      </c>
      <c r="I49" s="36" t="s">
        <v>41</v>
      </c>
      <c r="J49" s="36" t="s">
        <v>13</v>
      </c>
      <c r="K49" s="11" t="s">
        <v>146</v>
      </c>
    </row>
    <row r="50" spans="1:11" ht="15" x14ac:dyDescent="0.25">
      <c r="A50" s="4" t="str">
        <f t="shared" si="5"/>
        <v>ЗАО "ГЛОБУС-ТЕЛЕКОМ"</v>
      </c>
      <c r="B50" s="33" t="s">
        <v>139</v>
      </c>
      <c r="C50" s="34" t="s">
        <v>34</v>
      </c>
      <c r="D50" s="10">
        <v>36564.125</v>
      </c>
      <c r="E50" s="11" t="s">
        <v>38</v>
      </c>
      <c r="F50" s="35" t="s">
        <v>147</v>
      </c>
      <c r="G50" s="11" t="s">
        <v>148</v>
      </c>
      <c r="H50" s="10">
        <v>41970.125</v>
      </c>
      <c r="I50" s="36" t="s">
        <v>41</v>
      </c>
      <c r="J50" s="36" t="s">
        <v>14</v>
      </c>
      <c r="K50" s="11" t="s">
        <v>100</v>
      </c>
    </row>
    <row r="51" spans="1:11" ht="15" x14ac:dyDescent="0.25">
      <c r="A51" s="4" t="str">
        <f t="shared" si="5"/>
        <v>ЗАО "ГЛОБУС-ТЕЛЕКОМ"</v>
      </c>
      <c r="B51" s="33" t="s">
        <v>139</v>
      </c>
      <c r="C51" s="34" t="s">
        <v>34</v>
      </c>
      <c r="D51" s="10">
        <v>36564.125</v>
      </c>
      <c r="E51" s="11" t="s">
        <v>38</v>
      </c>
      <c r="F51" s="35" t="s">
        <v>149</v>
      </c>
      <c r="G51" s="11" t="s">
        <v>150</v>
      </c>
      <c r="H51" s="10">
        <v>41963.125</v>
      </c>
      <c r="I51" s="36" t="s">
        <v>41</v>
      </c>
      <c r="J51" s="36" t="s">
        <v>14</v>
      </c>
      <c r="K51" s="11" t="s">
        <v>100</v>
      </c>
    </row>
    <row r="52" spans="1:11" ht="15" x14ac:dyDescent="0.25">
      <c r="A52" s="4" t="str">
        <f t="shared" si="5"/>
        <v>ЗАО "ГЛОБУС-ТЕЛЕКОМ"</v>
      </c>
      <c r="B52" s="33" t="s">
        <v>139</v>
      </c>
      <c r="C52" s="34" t="s">
        <v>34</v>
      </c>
      <c r="D52" s="10">
        <v>36564.125</v>
      </c>
      <c r="E52" s="11" t="s">
        <v>49</v>
      </c>
      <c r="F52" s="35" t="s">
        <v>151</v>
      </c>
      <c r="G52" s="11" t="s">
        <v>152</v>
      </c>
      <c r="H52" s="10">
        <v>41824.166666666701</v>
      </c>
      <c r="I52" s="36" t="s">
        <v>41</v>
      </c>
      <c r="J52" s="36" t="s">
        <v>14</v>
      </c>
      <c r="K52" s="11" t="s">
        <v>100</v>
      </c>
    </row>
    <row r="53" spans="1:11" ht="15" x14ac:dyDescent="0.25">
      <c r="A53" s="4" t="str">
        <f t="shared" si="5"/>
        <v>ЗАО "ГЛОБУС-ТЕЛЕКОМ"</v>
      </c>
      <c r="B53" s="33" t="s">
        <v>139</v>
      </c>
      <c r="C53" s="34" t="s">
        <v>34</v>
      </c>
      <c r="D53" s="10">
        <v>36564.125</v>
      </c>
      <c r="E53" s="11" t="s">
        <v>52</v>
      </c>
      <c r="F53" s="35" t="s">
        <v>153</v>
      </c>
      <c r="G53" s="11" t="s">
        <v>154</v>
      </c>
      <c r="H53" s="10">
        <v>41977.125</v>
      </c>
      <c r="I53" s="36" t="s">
        <v>41</v>
      </c>
      <c r="J53" s="36" t="s">
        <v>13</v>
      </c>
      <c r="K53" s="11" t="s">
        <v>146</v>
      </c>
    </row>
    <row r="54" spans="1:11" ht="15" x14ac:dyDescent="0.25">
      <c r="A54" s="4" t="str">
        <f t="shared" si="5"/>
        <v>ЗАО "ГЛОБУС-ТЕЛЕКОМ"</v>
      </c>
      <c r="B54" s="33" t="s">
        <v>139</v>
      </c>
      <c r="C54" s="34" t="s">
        <v>34</v>
      </c>
      <c r="D54" s="10">
        <v>36564.125</v>
      </c>
      <c r="E54" s="11" t="s">
        <v>56</v>
      </c>
      <c r="F54" s="35" t="s">
        <v>155</v>
      </c>
      <c r="G54" s="11" t="s">
        <v>36</v>
      </c>
      <c r="H54" s="10" t="s">
        <v>36</v>
      </c>
      <c r="I54" s="36" t="s">
        <v>36</v>
      </c>
      <c r="J54" s="36" t="s">
        <v>36</v>
      </c>
      <c r="K54" s="11" t="s">
        <v>36</v>
      </c>
    </row>
    <row r="55" spans="1:11" ht="15" x14ac:dyDescent="0.25">
      <c r="A55" s="4" t="str">
        <f t="shared" ref="A55:A63" si="6">HYPERLINK("http://www.spark-marketing.ru/Participants/CardMain?id=1258", "ЗАО ""ФИРМА ЕВРОСЕРВИС""")</f>
        <v>ЗАО "ФИРМА ЕВРОСЕРВИС"</v>
      </c>
      <c r="B55" s="33" t="s">
        <v>156</v>
      </c>
      <c r="C55" s="34" t="s">
        <v>34</v>
      </c>
      <c r="D55" s="10">
        <v>35284.166666666701</v>
      </c>
      <c r="E55" s="11" t="s">
        <v>35</v>
      </c>
      <c r="F55" s="35" t="s">
        <v>36</v>
      </c>
      <c r="G55" s="11" t="s">
        <v>157</v>
      </c>
      <c r="H55" s="10" t="s">
        <v>36</v>
      </c>
      <c r="I55" s="36" t="s">
        <v>36</v>
      </c>
      <c r="J55" s="36" t="s">
        <v>36</v>
      </c>
      <c r="K55" s="11" t="s">
        <v>36</v>
      </c>
    </row>
    <row r="56" spans="1:11" ht="15" x14ac:dyDescent="0.25">
      <c r="A56" s="4" t="str">
        <f t="shared" si="6"/>
        <v>ЗАО "ФИРМА ЕВРОСЕРВИС"</v>
      </c>
      <c r="B56" s="33" t="s">
        <v>156</v>
      </c>
      <c r="C56" s="34" t="s">
        <v>34</v>
      </c>
      <c r="D56" s="10">
        <v>35284.166666666701</v>
      </c>
      <c r="E56" s="11" t="s">
        <v>38</v>
      </c>
      <c r="F56" s="35" t="s">
        <v>158</v>
      </c>
      <c r="G56" s="11" t="s">
        <v>159</v>
      </c>
      <c r="H56" s="10">
        <v>41983.125</v>
      </c>
      <c r="I56" s="36" t="s">
        <v>41</v>
      </c>
      <c r="J56" s="36" t="s">
        <v>14</v>
      </c>
      <c r="K56" s="11" t="s">
        <v>160</v>
      </c>
    </row>
    <row r="57" spans="1:11" ht="15" x14ac:dyDescent="0.25">
      <c r="A57" s="4" t="str">
        <f t="shared" si="6"/>
        <v>ЗАО "ФИРМА ЕВРОСЕРВИС"</v>
      </c>
      <c r="B57" s="33" t="s">
        <v>156</v>
      </c>
      <c r="C57" s="34" t="s">
        <v>34</v>
      </c>
      <c r="D57" s="10">
        <v>35284.166666666701</v>
      </c>
      <c r="E57" s="11" t="s">
        <v>38</v>
      </c>
      <c r="F57" s="35" t="s">
        <v>161</v>
      </c>
      <c r="G57" s="11" t="s">
        <v>162</v>
      </c>
      <c r="H57" s="10">
        <v>41983.125</v>
      </c>
      <c r="I57" s="36" t="s">
        <v>41</v>
      </c>
      <c r="J57" s="36" t="s">
        <v>14</v>
      </c>
      <c r="K57" s="11" t="s">
        <v>160</v>
      </c>
    </row>
    <row r="58" spans="1:11" ht="15" x14ac:dyDescent="0.25">
      <c r="A58" s="4" t="str">
        <f t="shared" si="6"/>
        <v>ЗАО "ФИРМА ЕВРОСЕРВИС"</v>
      </c>
      <c r="B58" s="33" t="s">
        <v>156</v>
      </c>
      <c r="C58" s="34" t="s">
        <v>34</v>
      </c>
      <c r="D58" s="10">
        <v>35284.166666666701</v>
      </c>
      <c r="E58" s="11" t="s">
        <v>38</v>
      </c>
      <c r="F58" s="35" t="s">
        <v>163</v>
      </c>
      <c r="G58" s="11" t="s">
        <v>164</v>
      </c>
      <c r="H58" s="10">
        <v>41982.125</v>
      </c>
      <c r="I58" s="36" t="s">
        <v>41</v>
      </c>
      <c r="J58" s="36" t="s">
        <v>14</v>
      </c>
      <c r="K58" s="11" t="s">
        <v>160</v>
      </c>
    </row>
    <row r="59" spans="1:11" ht="15" x14ac:dyDescent="0.25">
      <c r="A59" s="4" t="str">
        <f t="shared" si="6"/>
        <v>ЗАО "ФИРМА ЕВРОСЕРВИС"</v>
      </c>
      <c r="B59" s="33" t="s">
        <v>156</v>
      </c>
      <c r="C59" s="34" t="s">
        <v>34</v>
      </c>
      <c r="D59" s="10">
        <v>35284.166666666701</v>
      </c>
      <c r="E59" s="11" t="s">
        <v>38</v>
      </c>
      <c r="F59" s="35" t="s">
        <v>165</v>
      </c>
      <c r="G59" s="11" t="s">
        <v>166</v>
      </c>
      <c r="H59" s="10">
        <v>41982.125</v>
      </c>
      <c r="I59" s="36" t="s">
        <v>41</v>
      </c>
      <c r="J59" s="36" t="s">
        <v>14</v>
      </c>
      <c r="K59" s="11" t="s">
        <v>160</v>
      </c>
    </row>
    <row r="60" spans="1:11" ht="15" x14ac:dyDescent="0.25">
      <c r="A60" s="4" t="str">
        <f t="shared" si="6"/>
        <v>ЗАО "ФИРМА ЕВРОСЕРВИС"</v>
      </c>
      <c r="B60" s="33" t="s">
        <v>156</v>
      </c>
      <c r="C60" s="34" t="s">
        <v>34</v>
      </c>
      <c r="D60" s="10">
        <v>35284.166666666701</v>
      </c>
      <c r="E60" s="11" t="s">
        <v>38</v>
      </c>
      <c r="F60" s="35" t="s">
        <v>167</v>
      </c>
      <c r="G60" s="11" t="s">
        <v>36</v>
      </c>
      <c r="H60" s="10">
        <v>41779.166666666701</v>
      </c>
      <c r="I60" s="36" t="s">
        <v>77</v>
      </c>
      <c r="J60" s="36" t="s">
        <v>25</v>
      </c>
      <c r="K60" s="11" t="s">
        <v>241</v>
      </c>
    </row>
    <row r="61" spans="1:11" ht="15" x14ac:dyDescent="0.25">
      <c r="A61" s="4" t="str">
        <f t="shared" si="6"/>
        <v>ЗАО "ФИРМА ЕВРОСЕРВИС"</v>
      </c>
      <c r="B61" s="33" t="s">
        <v>156</v>
      </c>
      <c r="C61" s="34" t="s">
        <v>34</v>
      </c>
      <c r="D61" s="10">
        <v>35284.166666666701</v>
      </c>
      <c r="E61" s="11" t="s">
        <v>49</v>
      </c>
      <c r="F61" s="35" t="s">
        <v>168</v>
      </c>
      <c r="G61" s="11" t="s">
        <v>169</v>
      </c>
      <c r="H61" s="10">
        <v>41982.125</v>
      </c>
      <c r="I61" s="36" t="s">
        <v>41</v>
      </c>
      <c r="J61" s="36" t="s">
        <v>14</v>
      </c>
      <c r="K61" s="11" t="s">
        <v>160</v>
      </c>
    </row>
    <row r="62" spans="1:11" ht="15" x14ac:dyDescent="0.25">
      <c r="A62" s="4" t="str">
        <f t="shared" si="6"/>
        <v>ЗАО "ФИРМА ЕВРОСЕРВИС"</v>
      </c>
      <c r="B62" s="33" t="s">
        <v>156</v>
      </c>
      <c r="C62" s="34" t="s">
        <v>34</v>
      </c>
      <c r="D62" s="10">
        <v>35284.166666666701</v>
      </c>
      <c r="E62" s="11" t="s">
        <v>52</v>
      </c>
      <c r="F62" s="35" t="s">
        <v>170</v>
      </c>
      <c r="G62" s="11" t="s">
        <v>171</v>
      </c>
      <c r="H62" s="10">
        <v>41983.125</v>
      </c>
      <c r="I62" s="36" t="s">
        <v>41</v>
      </c>
      <c r="J62" s="36" t="s">
        <v>14</v>
      </c>
      <c r="K62" s="11" t="s">
        <v>160</v>
      </c>
    </row>
    <row r="63" spans="1:11" ht="15" x14ac:dyDescent="0.25">
      <c r="A63" s="4" t="str">
        <f t="shared" si="6"/>
        <v>ЗАО "ФИРМА ЕВРОСЕРВИС"</v>
      </c>
      <c r="B63" s="33" t="s">
        <v>156</v>
      </c>
      <c r="C63" s="34" t="s">
        <v>34</v>
      </c>
      <c r="D63" s="10">
        <v>35284.166666666701</v>
      </c>
      <c r="E63" s="11" t="s">
        <v>56</v>
      </c>
      <c r="F63" s="35" t="s">
        <v>172</v>
      </c>
      <c r="G63" s="11" t="s">
        <v>36</v>
      </c>
      <c r="H63" s="10" t="s">
        <v>36</v>
      </c>
      <c r="I63" s="36" t="s">
        <v>36</v>
      </c>
      <c r="J63" s="36" t="s">
        <v>36</v>
      </c>
      <c r="K63" s="11" t="s">
        <v>36</v>
      </c>
    </row>
    <row r="64" spans="1:11" ht="15" x14ac:dyDescent="0.25">
      <c r="A64" s="4" t="str">
        <f t="shared" ref="A64:A72" si="7">HYPERLINK("http://www.spark-marketing.ru/Participants/CardMain?id=945389", "ОАО ""АТОМЭНЕРГОПРОЕКТ""")</f>
        <v>ОАО "АТОМЭНЕРГОПРОЕКТ"</v>
      </c>
      <c r="B64" s="33" t="s">
        <v>173</v>
      </c>
      <c r="C64" s="34" t="s">
        <v>34</v>
      </c>
      <c r="D64" s="10">
        <v>33990.125</v>
      </c>
      <c r="E64" s="11" t="s">
        <v>35</v>
      </c>
      <c r="F64" s="35" t="s">
        <v>36</v>
      </c>
      <c r="G64" s="11" t="s">
        <v>174</v>
      </c>
      <c r="H64" s="10" t="s">
        <v>36</v>
      </c>
      <c r="I64" s="36" t="s">
        <v>36</v>
      </c>
      <c r="J64" s="36" t="s">
        <v>36</v>
      </c>
      <c r="K64" s="11" t="s">
        <v>36</v>
      </c>
    </row>
    <row r="65" spans="1:11" ht="15" x14ac:dyDescent="0.25">
      <c r="A65" s="4" t="str">
        <f t="shared" si="7"/>
        <v>ОАО "АТОМЭНЕРГОПРОЕКТ"</v>
      </c>
      <c r="B65" s="33" t="s">
        <v>173</v>
      </c>
      <c r="C65" s="34" t="s">
        <v>34</v>
      </c>
      <c r="D65" s="10">
        <v>33990.125</v>
      </c>
      <c r="E65" s="11" t="s">
        <v>38</v>
      </c>
      <c r="F65" s="35" t="s">
        <v>175</v>
      </c>
      <c r="G65" s="11" t="s">
        <v>176</v>
      </c>
      <c r="H65" s="10">
        <v>41982.125</v>
      </c>
      <c r="I65" s="36" t="s">
        <v>41</v>
      </c>
      <c r="J65" s="36" t="s">
        <v>13</v>
      </c>
      <c r="K65" s="11" t="s">
        <v>177</v>
      </c>
    </row>
    <row r="66" spans="1:11" ht="15" x14ac:dyDescent="0.25">
      <c r="A66" s="4" t="str">
        <f t="shared" si="7"/>
        <v>ОАО "АТОМЭНЕРГОПРОЕКТ"</v>
      </c>
      <c r="B66" s="33" t="s">
        <v>173</v>
      </c>
      <c r="C66" s="34" t="s">
        <v>34</v>
      </c>
      <c r="D66" s="10">
        <v>33990.125</v>
      </c>
      <c r="E66" s="11" t="s">
        <v>38</v>
      </c>
      <c r="F66" s="35" t="s">
        <v>178</v>
      </c>
      <c r="G66" s="11" t="s">
        <v>179</v>
      </c>
      <c r="H66" s="10">
        <v>41982.125</v>
      </c>
      <c r="I66" s="36" t="s">
        <v>41</v>
      </c>
      <c r="J66" s="36" t="s">
        <v>13</v>
      </c>
      <c r="K66" s="11" t="s">
        <v>180</v>
      </c>
    </row>
    <row r="67" spans="1:11" ht="15" x14ac:dyDescent="0.25">
      <c r="A67" s="4" t="str">
        <f t="shared" si="7"/>
        <v>ОАО "АТОМЭНЕРГОПРОЕКТ"</v>
      </c>
      <c r="B67" s="33" t="s">
        <v>173</v>
      </c>
      <c r="C67" s="34" t="s">
        <v>34</v>
      </c>
      <c r="D67" s="10">
        <v>33990.125</v>
      </c>
      <c r="E67" s="11" t="s">
        <v>38</v>
      </c>
      <c r="F67" s="35" t="s">
        <v>181</v>
      </c>
      <c r="G67" s="11" t="s">
        <v>182</v>
      </c>
      <c r="H67" s="10">
        <v>41982.125</v>
      </c>
      <c r="I67" s="36" t="s">
        <v>41</v>
      </c>
      <c r="J67" s="36" t="s">
        <v>13</v>
      </c>
      <c r="K67" s="11" t="s">
        <v>183</v>
      </c>
    </row>
    <row r="68" spans="1:11" ht="15" x14ac:dyDescent="0.25">
      <c r="A68" s="4" t="str">
        <f t="shared" si="7"/>
        <v>ОАО "АТОМЭНЕРГОПРОЕКТ"</v>
      </c>
      <c r="B68" s="33" t="s">
        <v>173</v>
      </c>
      <c r="C68" s="34" t="s">
        <v>34</v>
      </c>
      <c r="D68" s="10">
        <v>33990.125</v>
      </c>
      <c r="E68" s="11" t="s">
        <v>38</v>
      </c>
      <c r="F68" s="35" t="s">
        <v>184</v>
      </c>
      <c r="G68" s="11" t="s">
        <v>185</v>
      </c>
      <c r="H68" s="10">
        <v>41977.125</v>
      </c>
      <c r="I68" s="36" t="s">
        <v>41</v>
      </c>
      <c r="J68" s="36" t="s">
        <v>13</v>
      </c>
      <c r="K68" s="11" t="s">
        <v>186</v>
      </c>
    </row>
    <row r="69" spans="1:11" ht="15" x14ac:dyDescent="0.25">
      <c r="A69" s="4" t="str">
        <f t="shared" si="7"/>
        <v>ОАО "АТОМЭНЕРГОПРОЕКТ"</v>
      </c>
      <c r="B69" s="33" t="s">
        <v>173</v>
      </c>
      <c r="C69" s="34" t="s">
        <v>34</v>
      </c>
      <c r="D69" s="10">
        <v>33990.125</v>
      </c>
      <c r="E69" s="11" t="s">
        <v>38</v>
      </c>
      <c r="F69" s="35" t="s">
        <v>187</v>
      </c>
      <c r="G69" s="11" t="s">
        <v>188</v>
      </c>
      <c r="H69" s="10">
        <v>41975.125</v>
      </c>
      <c r="I69" s="36" t="s">
        <v>41</v>
      </c>
      <c r="J69" s="36" t="s">
        <v>13</v>
      </c>
      <c r="K69" s="11" t="s">
        <v>189</v>
      </c>
    </row>
    <row r="70" spans="1:11" ht="15" x14ac:dyDescent="0.25">
      <c r="A70" s="4" t="str">
        <f t="shared" si="7"/>
        <v>ОАО "АТОМЭНЕРГОПРОЕКТ"</v>
      </c>
      <c r="B70" s="33" t="s">
        <v>173</v>
      </c>
      <c r="C70" s="34" t="s">
        <v>34</v>
      </c>
      <c r="D70" s="10">
        <v>33990.125</v>
      </c>
      <c r="E70" s="11" t="s">
        <v>49</v>
      </c>
      <c r="F70" s="35" t="s">
        <v>190</v>
      </c>
      <c r="G70" s="11" t="s">
        <v>191</v>
      </c>
      <c r="H70" s="10">
        <v>41982.125</v>
      </c>
      <c r="I70" s="36" t="s">
        <v>41</v>
      </c>
      <c r="J70" s="36" t="s">
        <v>13</v>
      </c>
      <c r="K70" s="11" t="s">
        <v>177</v>
      </c>
    </row>
    <row r="71" spans="1:11" ht="15" x14ac:dyDescent="0.25">
      <c r="A71" s="4" t="str">
        <f t="shared" si="7"/>
        <v>ОАО "АТОМЭНЕРГОПРОЕКТ"</v>
      </c>
      <c r="B71" s="33" t="s">
        <v>173</v>
      </c>
      <c r="C71" s="34" t="s">
        <v>34</v>
      </c>
      <c r="D71" s="10">
        <v>33990.125</v>
      </c>
      <c r="E71" s="11" t="s">
        <v>52</v>
      </c>
      <c r="F71" s="35" t="s">
        <v>192</v>
      </c>
      <c r="G71" s="11" t="s">
        <v>193</v>
      </c>
      <c r="H71" s="10">
        <v>41982.125</v>
      </c>
      <c r="I71" s="36" t="s">
        <v>41</v>
      </c>
      <c r="J71" s="36" t="s">
        <v>13</v>
      </c>
      <c r="K71" s="11" t="s">
        <v>183</v>
      </c>
    </row>
    <row r="72" spans="1:11" ht="15" x14ac:dyDescent="0.25">
      <c r="A72" s="4" t="str">
        <f t="shared" si="7"/>
        <v>ОАО "АТОМЭНЕРГОПРОЕКТ"</v>
      </c>
      <c r="B72" s="33" t="s">
        <v>173</v>
      </c>
      <c r="C72" s="34" t="s">
        <v>34</v>
      </c>
      <c r="D72" s="10">
        <v>33990.125</v>
      </c>
      <c r="E72" s="11" t="s">
        <v>56</v>
      </c>
      <c r="F72" s="35" t="s">
        <v>194</v>
      </c>
      <c r="G72" s="11" t="s">
        <v>36</v>
      </c>
      <c r="H72" s="10" t="s">
        <v>36</v>
      </c>
      <c r="I72" s="36" t="s">
        <v>36</v>
      </c>
      <c r="J72" s="36" t="s">
        <v>36</v>
      </c>
      <c r="K72" s="11" t="s">
        <v>36</v>
      </c>
    </row>
    <row r="73" spans="1:11" ht="15" x14ac:dyDescent="0.25">
      <c r="A73" s="4" t="str">
        <f t="shared" ref="A73:A81" si="8">HYPERLINK("http://www.spark-marketing.ru/Participants/CardMain?id=384728", "ОАО ""Галс-Девелопмент""")</f>
        <v>ОАО "Галс-Девелопмент"</v>
      </c>
      <c r="B73" s="33" t="s">
        <v>195</v>
      </c>
      <c r="C73" s="34" t="s">
        <v>34</v>
      </c>
      <c r="D73" s="10">
        <v>34355.125</v>
      </c>
      <c r="E73" s="11" t="s">
        <v>35</v>
      </c>
      <c r="F73" s="35" t="s">
        <v>36</v>
      </c>
      <c r="G73" s="11" t="s">
        <v>196</v>
      </c>
      <c r="H73" s="10" t="s">
        <v>36</v>
      </c>
      <c r="I73" s="36" t="s">
        <v>36</v>
      </c>
      <c r="J73" s="36" t="s">
        <v>36</v>
      </c>
      <c r="K73" s="11" t="s">
        <v>36</v>
      </c>
    </row>
    <row r="74" spans="1:11" ht="15" x14ac:dyDescent="0.25">
      <c r="A74" s="4" t="str">
        <f t="shared" si="8"/>
        <v>ОАО "Галс-Девелопмент"</v>
      </c>
      <c r="B74" s="33" t="s">
        <v>195</v>
      </c>
      <c r="C74" s="34" t="s">
        <v>34</v>
      </c>
      <c r="D74" s="10">
        <v>34355.125</v>
      </c>
      <c r="E74" s="11" t="s">
        <v>38</v>
      </c>
      <c r="F74" s="35" t="s">
        <v>197</v>
      </c>
      <c r="G74" s="11" t="s">
        <v>198</v>
      </c>
      <c r="H74" s="10">
        <v>41971.125</v>
      </c>
      <c r="I74" s="36" t="s">
        <v>41</v>
      </c>
      <c r="J74" s="36" t="s">
        <v>13</v>
      </c>
      <c r="K74" s="11" t="s">
        <v>199</v>
      </c>
    </row>
    <row r="75" spans="1:11" ht="15" x14ac:dyDescent="0.25">
      <c r="A75" s="4" t="str">
        <f t="shared" si="8"/>
        <v>ОАО "Галс-Девелопмент"</v>
      </c>
      <c r="B75" s="33" t="s">
        <v>195</v>
      </c>
      <c r="C75" s="34" t="s">
        <v>34</v>
      </c>
      <c r="D75" s="10">
        <v>34355.125</v>
      </c>
      <c r="E75" s="11" t="s">
        <v>38</v>
      </c>
      <c r="F75" s="35" t="s">
        <v>200</v>
      </c>
      <c r="G75" s="11" t="s">
        <v>201</v>
      </c>
      <c r="H75" s="10">
        <v>41890.166666666701</v>
      </c>
      <c r="I75" s="36" t="s">
        <v>41</v>
      </c>
      <c r="J75" s="36" t="s">
        <v>13</v>
      </c>
      <c r="K75" s="11" t="s">
        <v>202</v>
      </c>
    </row>
    <row r="76" spans="1:11" ht="15" x14ac:dyDescent="0.25">
      <c r="A76" s="4" t="str">
        <f t="shared" si="8"/>
        <v>ОАО "Галс-Девелопмент"</v>
      </c>
      <c r="B76" s="33" t="s">
        <v>195</v>
      </c>
      <c r="C76" s="34" t="s">
        <v>34</v>
      </c>
      <c r="D76" s="10">
        <v>34355.125</v>
      </c>
      <c r="E76" s="11" t="s">
        <v>38</v>
      </c>
      <c r="F76" s="35" t="s">
        <v>203</v>
      </c>
      <c r="G76" s="11" t="s">
        <v>204</v>
      </c>
      <c r="H76" s="10">
        <v>41872.166666666701</v>
      </c>
      <c r="I76" s="36" t="s">
        <v>41</v>
      </c>
      <c r="J76" s="36" t="s">
        <v>13</v>
      </c>
      <c r="K76" s="11" t="s">
        <v>205</v>
      </c>
    </row>
    <row r="77" spans="1:11" ht="15" x14ac:dyDescent="0.25">
      <c r="A77" s="4" t="str">
        <f t="shared" si="8"/>
        <v>ОАО "Галс-Девелопмент"</v>
      </c>
      <c r="B77" s="33" t="s">
        <v>195</v>
      </c>
      <c r="C77" s="34" t="s">
        <v>34</v>
      </c>
      <c r="D77" s="10">
        <v>34355.125</v>
      </c>
      <c r="E77" s="11" t="s">
        <v>38</v>
      </c>
      <c r="F77" s="35" t="s">
        <v>206</v>
      </c>
      <c r="G77" s="11" t="s">
        <v>207</v>
      </c>
      <c r="H77" s="10">
        <v>41500.125</v>
      </c>
      <c r="I77" s="36" t="s">
        <v>41</v>
      </c>
      <c r="J77" s="36" t="s">
        <v>13</v>
      </c>
      <c r="K77" s="11" t="s">
        <v>208</v>
      </c>
    </row>
    <row r="78" spans="1:11" ht="15" x14ac:dyDescent="0.25">
      <c r="A78" s="4" t="str">
        <f t="shared" si="8"/>
        <v>ОАО "Галс-Девелопмент"</v>
      </c>
      <c r="B78" s="33" t="s">
        <v>195</v>
      </c>
      <c r="C78" s="34" t="s">
        <v>34</v>
      </c>
      <c r="D78" s="10">
        <v>34355.125</v>
      </c>
      <c r="E78" s="11" t="s">
        <v>38</v>
      </c>
      <c r="F78" s="35" t="s">
        <v>209</v>
      </c>
      <c r="G78" s="11" t="s">
        <v>210</v>
      </c>
      <c r="H78" s="10">
        <v>40623.125</v>
      </c>
      <c r="I78" s="36" t="s">
        <v>41</v>
      </c>
      <c r="J78" s="36" t="s">
        <v>14</v>
      </c>
      <c r="K78" s="11" t="s">
        <v>211</v>
      </c>
    </row>
    <row r="79" spans="1:11" ht="15" x14ac:dyDescent="0.25">
      <c r="A79" s="4" t="str">
        <f t="shared" si="8"/>
        <v>ОАО "Галс-Девелопмент"</v>
      </c>
      <c r="B79" s="33" t="s">
        <v>195</v>
      </c>
      <c r="C79" s="34" t="s">
        <v>34</v>
      </c>
      <c r="D79" s="10">
        <v>34355.125</v>
      </c>
      <c r="E79" s="11" t="s">
        <v>49</v>
      </c>
      <c r="F79" s="35" t="s">
        <v>212</v>
      </c>
      <c r="G79" s="11" t="s">
        <v>213</v>
      </c>
      <c r="H79" s="10">
        <v>41971.125</v>
      </c>
      <c r="I79" s="36" t="s">
        <v>41</v>
      </c>
      <c r="J79" s="36" t="s">
        <v>13</v>
      </c>
      <c r="K79" s="11" t="s">
        <v>199</v>
      </c>
    </row>
    <row r="80" spans="1:11" ht="15" x14ac:dyDescent="0.25">
      <c r="A80" s="4" t="str">
        <f t="shared" si="8"/>
        <v>ОАО "Галс-Девелопмент"</v>
      </c>
      <c r="B80" s="33" t="s">
        <v>195</v>
      </c>
      <c r="C80" s="34" t="s">
        <v>34</v>
      </c>
      <c r="D80" s="10">
        <v>34355.125</v>
      </c>
      <c r="E80" s="11" t="s">
        <v>52</v>
      </c>
      <c r="F80" s="35" t="s">
        <v>214</v>
      </c>
      <c r="G80" s="11" t="s">
        <v>213</v>
      </c>
      <c r="H80" s="10">
        <v>41971.125</v>
      </c>
      <c r="I80" s="36" t="s">
        <v>41</v>
      </c>
      <c r="J80" s="36" t="s">
        <v>13</v>
      </c>
      <c r="K80" s="11" t="s">
        <v>199</v>
      </c>
    </row>
    <row r="81" spans="1:11" ht="15" x14ac:dyDescent="0.25">
      <c r="A81" s="4" t="str">
        <f t="shared" si="8"/>
        <v>ОАО "Галс-Девелопмент"</v>
      </c>
      <c r="B81" s="33" t="s">
        <v>195</v>
      </c>
      <c r="C81" s="34" t="s">
        <v>34</v>
      </c>
      <c r="D81" s="10">
        <v>34355.125</v>
      </c>
      <c r="E81" s="11" t="s">
        <v>56</v>
      </c>
      <c r="F81" s="35" t="s">
        <v>215</v>
      </c>
      <c r="G81" s="11" t="s">
        <v>36</v>
      </c>
      <c r="H81" s="10" t="s">
        <v>36</v>
      </c>
      <c r="I81" s="36" t="s">
        <v>36</v>
      </c>
      <c r="J81" s="36" t="s">
        <v>36</v>
      </c>
      <c r="K81" s="11" t="s">
        <v>36</v>
      </c>
    </row>
    <row r="82" spans="1:11" ht="15" x14ac:dyDescent="0.25">
      <c r="A82" s="4" t="str">
        <f t="shared" ref="A82:A91" si="9">HYPERLINK("http://www.spark-marketing.ru/Participants/CardMain?id=60530", "ОАО ""МРСК ЦЕНТРА"".")</f>
        <v>ОАО "МРСК ЦЕНТРА".</v>
      </c>
      <c r="B82" s="33" t="s">
        <v>216</v>
      </c>
      <c r="C82" s="34" t="s">
        <v>34</v>
      </c>
      <c r="D82" s="10">
        <v>38338.125</v>
      </c>
      <c r="E82" s="11" t="s">
        <v>35</v>
      </c>
      <c r="F82" s="35" t="s">
        <v>36</v>
      </c>
      <c r="G82" s="11" t="s">
        <v>217</v>
      </c>
      <c r="H82" s="10" t="s">
        <v>36</v>
      </c>
      <c r="I82" s="36" t="s">
        <v>36</v>
      </c>
      <c r="J82" s="36" t="s">
        <v>36</v>
      </c>
      <c r="K82" s="11" t="s">
        <v>36</v>
      </c>
    </row>
    <row r="83" spans="1:11" ht="15" x14ac:dyDescent="0.25">
      <c r="A83" s="4" t="str">
        <f t="shared" si="9"/>
        <v>ОАО "МРСК ЦЕНТРА".</v>
      </c>
      <c r="B83" s="33" t="s">
        <v>216</v>
      </c>
      <c r="C83" s="34" t="s">
        <v>34</v>
      </c>
      <c r="D83" s="10">
        <v>38338.125</v>
      </c>
      <c r="E83" s="11" t="s">
        <v>38</v>
      </c>
      <c r="F83" s="35" t="s">
        <v>218</v>
      </c>
      <c r="G83" s="11" t="s">
        <v>219</v>
      </c>
      <c r="H83" s="10">
        <v>41978.125</v>
      </c>
      <c r="I83" s="36" t="s">
        <v>41</v>
      </c>
      <c r="J83" s="36" t="s">
        <v>13</v>
      </c>
      <c r="K83" s="11" t="s">
        <v>108</v>
      </c>
    </row>
    <row r="84" spans="1:11" ht="15" x14ac:dyDescent="0.25">
      <c r="A84" s="4" t="str">
        <f t="shared" si="9"/>
        <v>ОАО "МРСК ЦЕНТРА".</v>
      </c>
      <c r="B84" s="33" t="s">
        <v>216</v>
      </c>
      <c r="C84" s="34" t="s">
        <v>34</v>
      </c>
      <c r="D84" s="10">
        <v>38338.125</v>
      </c>
      <c r="E84" s="11" t="s">
        <v>38</v>
      </c>
      <c r="F84" s="35" t="s">
        <v>220</v>
      </c>
      <c r="G84" s="11" t="s">
        <v>221</v>
      </c>
      <c r="H84" s="10">
        <v>41978.125</v>
      </c>
      <c r="I84" s="36" t="s">
        <v>41</v>
      </c>
      <c r="J84" s="36" t="s">
        <v>13</v>
      </c>
      <c r="K84" s="11" t="s">
        <v>222</v>
      </c>
    </row>
    <row r="85" spans="1:11" ht="15" x14ac:dyDescent="0.25">
      <c r="A85" s="4" t="str">
        <f t="shared" si="9"/>
        <v>ОАО "МРСК ЦЕНТРА".</v>
      </c>
      <c r="B85" s="33" t="s">
        <v>216</v>
      </c>
      <c r="C85" s="34" t="s">
        <v>34</v>
      </c>
      <c r="D85" s="10">
        <v>38338.125</v>
      </c>
      <c r="E85" s="11" t="s">
        <v>38</v>
      </c>
      <c r="F85" s="35" t="s">
        <v>223</v>
      </c>
      <c r="G85" s="11" t="s">
        <v>224</v>
      </c>
      <c r="H85" s="10">
        <v>41978.125</v>
      </c>
      <c r="I85" s="36" t="s">
        <v>41</v>
      </c>
      <c r="J85" s="36" t="s">
        <v>13</v>
      </c>
      <c r="K85" s="11" t="s">
        <v>225</v>
      </c>
    </row>
    <row r="86" spans="1:11" ht="15" x14ac:dyDescent="0.25">
      <c r="A86" s="4" t="str">
        <f t="shared" si="9"/>
        <v>ОАО "МРСК ЦЕНТРА".</v>
      </c>
      <c r="B86" s="33" t="s">
        <v>216</v>
      </c>
      <c r="C86" s="34" t="s">
        <v>34</v>
      </c>
      <c r="D86" s="10">
        <v>38338.125</v>
      </c>
      <c r="E86" s="11" t="s">
        <v>38</v>
      </c>
      <c r="F86" s="35" t="s">
        <v>226</v>
      </c>
      <c r="G86" s="11" t="s">
        <v>227</v>
      </c>
      <c r="H86" s="10">
        <v>41977.125</v>
      </c>
      <c r="I86" s="36" t="s">
        <v>41</v>
      </c>
      <c r="J86" s="36" t="s">
        <v>13</v>
      </c>
      <c r="K86" s="11" t="s">
        <v>228</v>
      </c>
    </row>
    <row r="87" spans="1:11" ht="15" x14ac:dyDescent="0.25">
      <c r="A87" s="4" t="str">
        <f t="shared" si="9"/>
        <v>ОАО "МРСК ЦЕНТРА".</v>
      </c>
      <c r="B87" s="33" t="s">
        <v>216</v>
      </c>
      <c r="C87" s="34" t="s">
        <v>34</v>
      </c>
      <c r="D87" s="10">
        <v>38338.125</v>
      </c>
      <c r="E87" s="11" t="s">
        <v>38</v>
      </c>
      <c r="F87" s="35" t="s">
        <v>229</v>
      </c>
      <c r="G87" s="11" t="s">
        <v>230</v>
      </c>
      <c r="H87" s="10">
        <v>41976.125</v>
      </c>
      <c r="I87" s="36" t="s">
        <v>41</v>
      </c>
      <c r="J87" s="36" t="s">
        <v>13</v>
      </c>
      <c r="K87" s="11" t="s">
        <v>231</v>
      </c>
    </row>
    <row r="88" spans="1:11" ht="15" x14ac:dyDescent="0.25">
      <c r="A88" s="4" t="str">
        <f t="shared" si="9"/>
        <v>ОАО "МРСК ЦЕНТРА".</v>
      </c>
      <c r="B88" s="33" t="s">
        <v>216</v>
      </c>
      <c r="C88" s="34" t="s">
        <v>34</v>
      </c>
      <c r="D88" s="10">
        <v>38338.125</v>
      </c>
      <c r="E88" s="11" t="s">
        <v>38</v>
      </c>
      <c r="F88" s="35" t="s">
        <v>232</v>
      </c>
      <c r="G88" s="11" t="s">
        <v>36</v>
      </c>
      <c r="H88" s="10">
        <v>41428.125</v>
      </c>
      <c r="I88" s="36" t="s">
        <v>77</v>
      </c>
      <c r="J88" s="36" t="s">
        <v>25</v>
      </c>
      <c r="K88" s="11" t="s">
        <v>248</v>
      </c>
    </row>
    <row r="89" spans="1:11" ht="15" x14ac:dyDescent="0.25">
      <c r="A89" s="4" t="str">
        <f t="shared" si="9"/>
        <v>ОАО "МРСК ЦЕНТРА".</v>
      </c>
      <c r="B89" s="33" t="s">
        <v>216</v>
      </c>
      <c r="C89" s="34" t="s">
        <v>34</v>
      </c>
      <c r="D89" s="10">
        <v>38338.125</v>
      </c>
      <c r="E89" s="11" t="s">
        <v>49</v>
      </c>
      <c r="F89" s="35" t="s">
        <v>233</v>
      </c>
      <c r="G89" s="11" t="s">
        <v>234</v>
      </c>
      <c r="H89" s="10">
        <v>41929.166666666701</v>
      </c>
      <c r="I89" s="36" t="s">
        <v>41</v>
      </c>
      <c r="J89" s="36" t="s">
        <v>14</v>
      </c>
      <c r="K89" s="11" t="s">
        <v>235</v>
      </c>
    </row>
    <row r="90" spans="1:11" ht="15" x14ac:dyDescent="0.25">
      <c r="A90" s="4" t="str">
        <f t="shared" si="9"/>
        <v>ОАО "МРСК ЦЕНТРА".</v>
      </c>
      <c r="B90" s="33" t="s">
        <v>216</v>
      </c>
      <c r="C90" s="34" t="s">
        <v>34</v>
      </c>
      <c r="D90" s="10">
        <v>38338.125</v>
      </c>
      <c r="E90" s="11" t="s">
        <v>52</v>
      </c>
      <c r="F90" s="35" t="s">
        <v>236</v>
      </c>
      <c r="G90" s="11" t="s">
        <v>237</v>
      </c>
      <c r="H90" s="10">
        <v>41978.125</v>
      </c>
      <c r="I90" s="36" t="s">
        <v>41</v>
      </c>
      <c r="J90" s="36" t="s">
        <v>13</v>
      </c>
      <c r="K90" s="11" t="s">
        <v>238</v>
      </c>
    </row>
    <row r="91" spans="1:11" ht="15" x14ac:dyDescent="0.25">
      <c r="A91" s="4" t="str">
        <f t="shared" si="9"/>
        <v>ОАО "МРСК ЦЕНТРА".</v>
      </c>
      <c r="B91" s="33" t="s">
        <v>216</v>
      </c>
      <c r="C91" s="34" t="s">
        <v>34</v>
      </c>
      <c r="D91" s="10">
        <v>38338.125</v>
      </c>
      <c r="E91" s="11" t="s">
        <v>56</v>
      </c>
      <c r="F91" s="35" t="s">
        <v>239</v>
      </c>
      <c r="G91" s="11" t="s">
        <v>36</v>
      </c>
      <c r="H91" s="10" t="s">
        <v>36</v>
      </c>
      <c r="I91" s="36" t="s">
        <v>36</v>
      </c>
      <c r="J91" s="36" t="s">
        <v>36</v>
      </c>
      <c r="K91" s="11" t="s">
        <v>36</v>
      </c>
    </row>
    <row r="92" spans="1:11" ht="15" x14ac:dyDescent="0.25">
      <c r="K92" s="7"/>
    </row>
    <row r="93" spans="1:11" ht="24" customHeight="1" x14ac:dyDescent="0.25">
      <c r="K93" s="7"/>
    </row>
    <row r="94" spans="1:11" ht="15" x14ac:dyDescent="0.25">
      <c r="K94" s="7"/>
    </row>
    <row r="95" spans="1:11" ht="15" x14ac:dyDescent="0.25">
      <c r="K95" s="7"/>
    </row>
    <row r="96" spans="1:11" ht="24" customHeight="1" x14ac:dyDescent="0.25">
      <c r="K96" s="7"/>
    </row>
    <row r="97" spans="3:11" ht="24" customHeight="1" x14ac:dyDescent="0.25">
      <c r="K97" s="7"/>
    </row>
    <row r="98" spans="3:11" ht="24" customHeight="1" x14ac:dyDescent="0.25">
      <c r="K98" s="7"/>
    </row>
    <row r="99" spans="3:11" ht="24" customHeight="1" x14ac:dyDescent="0.25">
      <c r="K99" s="7"/>
    </row>
    <row r="100" spans="3:11" ht="24" customHeight="1" x14ac:dyDescent="0.25">
      <c r="K100" s="7"/>
    </row>
    <row r="101" spans="3:11" ht="24" customHeight="1" x14ac:dyDescent="0.25">
      <c r="K101" s="7"/>
    </row>
    <row r="102" spans="3:11" ht="24" customHeight="1" x14ac:dyDescent="0.25">
      <c r="K102" s="7"/>
    </row>
    <row r="103" spans="3:11" ht="24" customHeight="1" x14ac:dyDescent="0.25">
      <c r="K103" s="7"/>
    </row>
    <row r="104" spans="3:11" ht="24" customHeight="1" x14ac:dyDescent="0.25">
      <c r="K104" s="7"/>
    </row>
    <row r="105" spans="3:11" ht="24" customHeight="1" x14ac:dyDescent="0.25">
      <c r="C105" s="1"/>
      <c r="D105" s="1"/>
      <c r="F105" s="1"/>
      <c r="G105" s="1"/>
      <c r="H105" s="1"/>
      <c r="I105" s="1"/>
      <c r="J105" s="1"/>
      <c r="K105" s="7"/>
    </row>
    <row r="106" spans="3:11" ht="24" customHeight="1" x14ac:dyDescent="0.25">
      <c r="C106" s="1"/>
      <c r="D106" s="1"/>
      <c r="F106" s="1"/>
      <c r="G106" s="1"/>
      <c r="H106" s="1"/>
      <c r="I106" s="1"/>
      <c r="J106" s="1"/>
      <c r="K106" s="7"/>
    </row>
    <row r="107" spans="3:11" ht="24" customHeight="1" x14ac:dyDescent="0.25">
      <c r="C107" s="1"/>
      <c r="D107" s="1"/>
      <c r="F107" s="1"/>
      <c r="G107" s="1"/>
      <c r="H107" s="1"/>
      <c r="I107" s="1"/>
      <c r="J107" s="1"/>
      <c r="K107" s="7"/>
    </row>
    <row r="108" spans="3:11" ht="24" customHeight="1" x14ac:dyDescent="0.25">
      <c r="C108" s="1"/>
      <c r="D108" s="1"/>
      <c r="F108" s="1"/>
      <c r="G108" s="1"/>
      <c r="H108" s="1"/>
      <c r="I108" s="1"/>
      <c r="J108" s="1"/>
      <c r="K108" s="7"/>
    </row>
    <row r="109" spans="3:11" ht="24" customHeight="1" x14ac:dyDescent="0.25">
      <c r="C109" s="1"/>
      <c r="D109" s="1"/>
      <c r="F109" s="1"/>
      <c r="G109" s="1"/>
      <c r="H109" s="1"/>
      <c r="I109" s="1"/>
      <c r="J109" s="1"/>
      <c r="K109" s="7"/>
    </row>
    <row r="110" spans="3:11" ht="24" customHeight="1" x14ac:dyDescent="0.25">
      <c r="C110" s="1"/>
      <c r="D110" s="1"/>
      <c r="F110" s="1"/>
      <c r="G110" s="1"/>
      <c r="H110" s="1"/>
      <c r="I110" s="1"/>
      <c r="J110" s="1"/>
      <c r="K110" s="7"/>
    </row>
    <row r="111" spans="3:11" ht="24" customHeight="1" x14ac:dyDescent="0.25">
      <c r="C111" s="1"/>
      <c r="D111" s="1"/>
      <c r="F111" s="1"/>
      <c r="G111" s="1"/>
      <c r="H111" s="1"/>
      <c r="I111" s="1"/>
      <c r="J111" s="1"/>
      <c r="K111" s="7"/>
    </row>
    <row r="112" spans="3:11" ht="24" customHeight="1" x14ac:dyDescent="0.25">
      <c r="C112" s="1"/>
      <c r="D112" s="1"/>
      <c r="F112" s="1"/>
      <c r="G112" s="1"/>
      <c r="H112" s="1"/>
      <c r="I112" s="1"/>
      <c r="J112" s="1"/>
      <c r="K112" s="7"/>
    </row>
    <row r="113" spans="3:11" ht="24" customHeight="1" x14ac:dyDescent="0.25">
      <c r="C113" s="1"/>
      <c r="D113" s="1"/>
      <c r="F113" s="1"/>
      <c r="G113" s="1"/>
      <c r="H113" s="1"/>
      <c r="I113" s="1"/>
      <c r="J113" s="1"/>
      <c r="K113" s="7"/>
    </row>
    <row r="114" spans="3:11" ht="24" customHeight="1" x14ac:dyDescent="0.25">
      <c r="C114" s="1"/>
      <c r="D114" s="1"/>
      <c r="F114" s="1"/>
      <c r="G114" s="1"/>
      <c r="H114" s="1"/>
      <c r="I114" s="1"/>
      <c r="J114" s="1"/>
      <c r="K114" s="7"/>
    </row>
    <row r="115" spans="3:11" ht="24" customHeight="1" x14ac:dyDescent="0.25">
      <c r="C115" s="1"/>
      <c r="D115" s="1"/>
      <c r="F115" s="1"/>
      <c r="G115" s="1"/>
      <c r="H115" s="1"/>
      <c r="I115" s="1"/>
      <c r="J115" s="1"/>
      <c r="K115" s="7"/>
    </row>
    <row r="116" spans="3:11" ht="24" customHeight="1" x14ac:dyDescent="0.25">
      <c r="C116" s="1"/>
      <c r="D116" s="1"/>
      <c r="F116" s="1"/>
      <c r="G116" s="1"/>
      <c r="H116" s="1"/>
      <c r="I116" s="1"/>
      <c r="J116" s="1"/>
      <c r="K116" s="7"/>
    </row>
    <row r="117" spans="3:11" ht="24" customHeight="1" x14ac:dyDescent="0.25">
      <c r="C117" s="1"/>
      <c r="D117" s="1"/>
      <c r="F117" s="1"/>
      <c r="G117" s="1"/>
      <c r="H117" s="1"/>
      <c r="I117" s="1"/>
      <c r="J117" s="1"/>
      <c r="K117" s="7"/>
    </row>
    <row r="118" spans="3:11" ht="24" customHeight="1" x14ac:dyDescent="0.25">
      <c r="C118" s="1"/>
      <c r="D118" s="1"/>
      <c r="F118" s="1"/>
      <c r="G118" s="1"/>
      <c r="H118" s="1"/>
      <c r="I118" s="1"/>
      <c r="J118" s="1"/>
      <c r="K118" s="7"/>
    </row>
    <row r="119" spans="3:11" ht="24" customHeight="1" x14ac:dyDescent="0.25">
      <c r="C119" s="1"/>
      <c r="D119" s="1"/>
      <c r="F119" s="1"/>
      <c r="G119" s="1"/>
      <c r="H119" s="1"/>
      <c r="I119" s="1"/>
      <c r="J119" s="1"/>
      <c r="K119" s="7"/>
    </row>
    <row r="120" spans="3:11" ht="24" customHeight="1" x14ac:dyDescent="0.25">
      <c r="C120" s="1"/>
      <c r="D120" s="1"/>
      <c r="F120" s="1"/>
      <c r="G120" s="1"/>
      <c r="H120" s="1"/>
      <c r="I120" s="1"/>
      <c r="J120" s="1"/>
      <c r="K120" s="7"/>
    </row>
    <row r="121" spans="3:11" ht="24" customHeight="1" x14ac:dyDescent="0.25">
      <c r="C121" s="1"/>
      <c r="D121" s="1"/>
      <c r="F121" s="1"/>
      <c r="G121" s="1"/>
      <c r="H121" s="1"/>
      <c r="I121" s="1"/>
      <c r="J121" s="1"/>
      <c r="K121" s="7"/>
    </row>
    <row r="122" spans="3:11" ht="24" customHeight="1" x14ac:dyDescent="0.25">
      <c r="C122" s="1"/>
      <c r="D122" s="1"/>
      <c r="F122" s="1"/>
      <c r="G122" s="1"/>
      <c r="H122" s="1"/>
      <c r="I122" s="1"/>
      <c r="J122" s="1"/>
      <c r="K122" s="7"/>
    </row>
    <row r="123" spans="3:11" ht="24" customHeight="1" x14ac:dyDescent="0.25">
      <c r="C123" s="1"/>
      <c r="D123" s="1"/>
      <c r="F123" s="1"/>
      <c r="G123" s="1"/>
      <c r="H123" s="1"/>
      <c r="I123" s="1"/>
      <c r="J123" s="1"/>
      <c r="K123" s="7"/>
    </row>
    <row r="124" spans="3:11" ht="24" customHeight="1" x14ac:dyDescent="0.25">
      <c r="C124" s="1"/>
      <c r="D124" s="1"/>
      <c r="F124" s="1"/>
      <c r="G124" s="1"/>
      <c r="H124" s="1"/>
      <c r="I124" s="1"/>
      <c r="J124" s="1"/>
      <c r="K124" s="7"/>
    </row>
    <row r="125" spans="3:11" ht="24" customHeight="1" x14ac:dyDescent="0.25">
      <c r="C125" s="1"/>
      <c r="D125" s="1"/>
      <c r="F125" s="1"/>
      <c r="G125" s="1"/>
      <c r="H125" s="1"/>
      <c r="I125" s="1"/>
      <c r="J125" s="1"/>
      <c r="K125" s="7"/>
    </row>
    <row r="126" spans="3:11" ht="24" customHeight="1" x14ac:dyDescent="0.25">
      <c r="C126" s="1"/>
      <c r="D126" s="1"/>
      <c r="F126" s="1"/>
      <c r="G126" s="1"/>
      <c r="H126" s="1"/>
      <c r="I126" s="1"/>
      <c r="J126" s="1"/>
      <c r="K126" s="7"/>
    </row>
    <row r="127" spans="3:11" ht="24" customHeight="1" x14ac:dyDescent="0.25">
      <c r="C127" s="1"/>
      <c r="D127" s="1"/>
      <c r="F127" s="1"/>
      <c r="G127" s="1"/>
      <c r="H127" s="1"/>
      <c r="I127" s="1"/>
      <c r="J127" s="1"/>
      <c r="K127" s="7"/>
    </row>
    <row r="128" spans="3:11" ht="24" customHeight="1" x14ac:dyDescent="0.25">
      <c r="C128" s="1"/>
      <c r="D128" s="1"/>
      <c r="F128" s="1"/>
      <c r="G128" s="1"/>
      <c r="H128" s="1"/>
      <c r="I128" s="1"/>
      <c r="J128" s="1"/>
      <c r="K128" s="7"/>
    </row>
    <row r="129" spans="3:11" ht="24" customHeight="1" x14ac:dyDescent="0.25">
      <c r="C129" s="1"/>
      <c r="D129" s="1"/>
      <c r="F129" s="1"/>
      <c r="G129" s="1"/>
      <c r="H129" s="1"/>
      <c r="I129" s="1"/>
      <c r="J129" s="1"/>
      <c r="K129" s="7"/>
    </row>
    <row r="130" spans="3:11" ht="24" customHeight="1" x14ac:dyDescent="0.25">
      <c r="C130" s="1"/>
      <c r="D130" s="1"/>
      <c r="F130" s="1"/>
      <c r="G130" s="1"/>
      <c r="H130" s="1"/>
      <c r="I130" s="1"/>
      <c r="J130" s="1"/>
      <c r="K130" s="7"/>
    </row>
    <row r="131" spans="3:11" ht="24" customHeight="1" x14ac:dyDescent="0.25">
      <c r="C131" s="1"/>
      <c r="D131" s="1"/>
      <c r="F131" s="1"/>
      <c r="G131" s="1"/>
      <c r="H131" s="1"/>
      <c r="I131" s="1"/>
      <c r="J131" s="1"/>
      <c r="K131" s="7"/>
    </row>
    <row r="132" spans="3:11" ht="24" customHeight="1" x14ac:dyDescent="0.25">
      <c r="C132" s="1"/>
      <c r="D132" s="1"/>
      <c r="F132" s="1"/>
      <c r="G132" s="1"/>
      <c r="H132" s="1"/>
      <c r="I132" s="1"/>
      <c r="J132" s="1"/>
      <c r="K132" s="7"/>
    </row>
    <row r="133" spans="3:11" ht="24" customHeight="1" x14ac:dyDescent="0.25">
      <c r="C133" s="1"/>
      <c r="D133" s="1"/>
      <c r="F133" s="1"/>
      <c r="G133" s="1"/>
      <c r="H133" s="1"/>
      <c r="I133" s="1"/>
      <c r="J133" s="1"/>
      <c r="K133" s="7"/>
    </row>
    <row r="134" spans="3:11" ht="24" customHeight="1" x14ac:dyDescent="0.25">
      <c r="C134" s="1"/>
      <c r="D134" s="1"/>
      <c r="F134" s="1"/>
      <c r="G134" s="1"/>
      <c r="H134" s="1"/>
      <c r="I134" s="1"/>
      <c r="J134" s="1"/>
      <c r="K134" s="7"/>
    </row>
    <row r="135" spans="3:11" ht="24" customHeight="1" x14ac:dyDescent="0.25">
      <c r="C135" s="1"/>
      <c r="D135" s="1"/>
      <c r="F135" s="1"/>
      <c r="G135" s="1"/>
      <c r="H135" s="1"/>
      <c r="I135" s="1"/>
      <c r="J135" s="1"/>
      <c r="K135" s="7"/>
    </row>
    <row r="136" spans="3:11" ht="24" customHeight="1" x14ac:dyDescent="0.25">
      <c r="C136" s="1"/>
      <c r="D136" s="1"/>
      <c r="F136" s="1"/>
      <c r="G136" s="1"/>
      <c r="H136" s="1"/>
      <c r="I136" s="1"/>
      <c r="J136" s="1"/>
      <c r="K136" s="7"/>
    </row>
    <row r="137" spans="3:11" ht="24" customHeight="1" x14ac:dyDescent="0.25">
      <c r="C137" s="1"/>
      <c r="D137" s="1"/>
      <c r="F137" s="1"/>
      <c r="G137" s="1"/>
      <c r="H137" s="1"/>
      <c r="I137" s="1"/>
      <c r="J137" s="1"/>
      <c r="K137" s="7"/>
    </row>
    <row r="138" spans="3:11" ht="24" customHeight="1" x14ac:dyDescent="0.25">
      <c r="C138" s="1"/>
      <c r="D138" s="1"/>
      <c r="F138" s="1"/>
      <c r="G138" s="1"/>
      <c r="H138" s="1"/>
      <c r="I138" s="1"/>
      <c r="J138" s="1"/>
      <c r="K138" s="7"/>
    </row>
    <row r="139" spans="3:11" ht="24" customHeight="1" x14ac:dyDescent="0.25">
      <c r="C139" s="1"/>
      <c r="D139" s="1"/>
      <c r="F139" s="1"/>
      <c r="G139" s="1"/>
      <c r="H139" s="1"/>
      <c r="I139" s="1"/>
      <c r="J139" s="1"/>
      <c r="K139" s="7"/>
    </row>
    <row r="140" spans="3:11" ht="24" customHeight="1" x14ac:dyDescent="0.25">
      <c r="C140" s="1"/>
      <c r="D140" s="1"/>
      <c r="F140" s="1"/>
      <c r="G140" s="1"/>
      <c r="H140" s="1"/>
      <c r="I140" s="1"/>
      <c r="J140" s="1"/>
      <c r="K140" s="7"/>
    </row>
    <row r="141" spans="3:11" ht="24" customHeight="1" x14ac:dyDescent="0.25">
      <c r="C141" s="1"/>
      <c r="D141" s="1"/>
      <c r="F141" s="1"/>
      <c r="G141" s="1"/>
      <c r="H141" s="1"/>
      <c r="I141" s="1"/>
      <c r="J141" s="1"/>
      <c r="K141" s="7"/>
    </row>
    <row r="142" spans="3:11" ht="24" customHeight="1" x14ac:dyDescent="0.25">
      <c r="C142" s="1"/>
      <c r="D142" s="1"/>
      <c r="F142" s="1"/>
      <c r="G142" s="1"/>
      <c r="H142" s="1"/>
      <c r="I142" s="1"/>
      <c r="J142" s="1"/>
      <c r="K142" s="7"/>
    </row>
    <row r="143" spans="3:11" ht="24" customHeight="1" x14ac:dyDescent="0.25">
      <c r="C143" s="1"/>
      <c r="D143" s="1"/>
      <c r="F143" s="1"/>
      <c r="G143" s="1"/>
      <c r="H143" s="1"/>
      <c r="I143" s="1"/>
      <c r="J143" s="1"/>
      <c r="K143" s="7"/>
    </row>
    <row r="144" spans="3:11" ht="24" customHeight="1" x14ac:dyDescent="0.25">
      <c r="C144" s="1"/>
      <c r="D144" s="1"/>
      <c r="F144" s="1"/>
      <c r="G144" s="1"/>
      <c r="H144" s="1"/>
      <c r="I144" s="1"/>
      <c r="J144" s="1"/>
      <c r="K144" s="7"/>
    </row>
    <row r="145" spans="3:11" ht="24" customHeight="1" x14ac:dyDescent="0.25">
      <c r="C145" s="1"/>
      <c r="D145" s="1"/>
      <c r="F145" s="1"/>
      <c r="G145" s="1"/>
      <c r="H145" s="1"/>
      <c r="I145" s="1"/>
      <c r="J145" s="1"/>
      <c r="K145" s="7"/>
    </row>
    <row r="146" spans="3:11" ht="24" customHeight="1" x14ac:dyDescent="0.25">
      <c r="C146" s="1"/>
      <c r="D146" s="1"/>
      <c r="F146" s="1"/>
      <c r="G146" s="1"/>
      <c r="H146" s="1"/>
      <c r="I146" s="1"/>
      <c r="J146" s="1"/>
      <c r="K146" s="7"/>
    </row>
  </sheetData>
  <mergeCells count="8">
    <mergeCell ref="G1:G2"/>
    <mergeCell ref="H1:K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5" x14ac:dyDescent="0.25"/>
  <cols>
    <col min="1" max="1" width="35.85546875" style="1" customWidth="1"/>
    <col min="2" max="2" width="64.42578125" style="7" customWidth="1"/>
    <col min="3" max="3" width="64.42578125" style="1" customWidth="1"/>
    <col min="4" max="4" width="10.5703125" style="1" customWidth="1"/>
    <col min="5" max="16384" width="9.140625" style="1"/>
  </cols>
  <sheetData>
    <row r="1" spans="1:4" ht="21" x14ac:dyDescent="0.35">
      <c r="A1" s="42" t="s">
        <v>32</v>
      </c>
      <c r="B1" s="42"/>
    </row>
    <row r="2" spans="1:4" x14ac:dyDescent="0.25">
      <c r="A2" s="29" t="s">
        <v>12</v>
      </c>
      <c r="B2" s="31">
        <v>41985.597627314797</v>
      </c>
      <c r="C2" s="15"/>
      <c r="D2" s="16"/>
    </row>
    <row r="3" spans="1:4" x14ac:dyDescent="0.25">
      <c r="A3" s="26" t="s">
        <v>27</v>
      </c>
      <c r="B3" s="32">
        <v>14057</v>
      </c>
      <c r="C3" s="15"/>
      <c r="D3" s="16"/>
    </row>
    <row r="4" spans="1:4" x14ac:dyDescent="0.25">
      <c r="A4" s="26" t="s">
        <v>28</v>
      </c>
      <c r="B4" s="32">
        <v>50</v>
      </c>
      <c r="C4" s="17"/>
      <c r="D4" s="18"/>
    </row>
    <row r="5" spans="1:4" x14ac:dyDescent="0.25">
      <c r="A5" s="19"/>
      <c r="B5" s="20"/>
      <c r="C5" s="17"/>
      <c r="D5" s="18"/>
    </row>
    <row r="6" spans="1:4" x14ac:dyDescent="0.25">
      <c r="A6" s="27" t="s">
        <v>18</v>
      </c>
      <c r="B6" s="28" t="s">
        <v>242</v>
      </c>
      <c r="C6" s="12"/>
      <c r="D6" s="20"/>
    </row>
    <row r="7" spans="1:4" x14ac:dyDescent="0.25">
      <c r="A7" s="27" t="s">
        <v>29</v>
      </c>
      <c r="B7" s="30" t="s">
        <v>242</v>
      </c>
      <c r="C7" s="12"/>
      <c r="D7" s="20"/>
    </row>
    <row r="8" spans="1:4" x14ac:dyDescent="0.25">
      <c r="A8" s="27" t="s">
        <v>10</v>
      </c>
      <c r="B8" s="30" t="s">
        <v>242</v>
      </c>
      <c r="C8" s="12"/>
      <c r="D8" s="20"/>
    </row>
    <row r="9" spans="1:4" x14ac:dyDescent="0.25">
      <c r="A9" s="27" t="s">
        <v>19</v>
      </c>
      <c r="B9" s="30" t="s">
        <v>242</v>
      </c>
      <c r="C9" s="12"/>
      <c r="D9" s="20"/>
    </row>
    <row r="10" spans="1:4" x14ac:dyDescent="0.25">
      <c r="A10" s="27" t="s">
        <v>20</v>
      </c>
      <c r="B10" s="30" t="s">
        <v>242</v>
      </c>
      <c r="C10" s="12"/>
      <c r="D10" s="20"/>
    </row>
    <row r="11" spans="1:4" x14ac:dyDescent="0.25">
      <c r="A11" s="27" t="s">
        <v>30</v>
      </c>
      <c r="B11" s="30" t="s">
        <v>242</v>
      </c>
      <c r="C11" s="12"/>
      <c r="D11" s="20"/>
    </row>
    <row r="12" spans="1:4" x14ac:dyDescent="0.25">
      <c r="A12" s="27" t="s">
        <v>21</v>
      </c>
      <c r="B12" s="30" t="s">
        <v>242</v>
      </c>
      <c r="C12" s="12"/>
      <c r="D12" s="20"/>
    </row>
    <row r="13" spans="1:4" x14ac:dyDescent="0.25">
      <c r="A13" s="27" t="s">
        <v>22</v>
      </c>
      <c r="B13" s="30" t="s">
        <v>243</v>
      </c>
      <c r="C13" s="12"/>
      <c r="D13" s="20"/>
    </row>
    <row r="14" spans="1:4" x14ac:dyDescent="0.25">
      <c r="A14" s="27" t="s">
        <v>23</v>
      </c>
      <c r="B14" s="30" t="s">
        <v>244</v>
      </c>
      <c r="C14" s="12"/>
      <c r="D14" s="20"/>
    </row>
    <row r="15" spans="1:4" x14ac:dyDescent="0.25">
      <c r="A15" s="27" t="s">
        <v>24</v>
      </c>
      <c r="B15" s="30" t="s">
        <v>242</v>
      </c>
      <c r="C15" s="12"/>
      <c r="D15" s="20"/>
    </row>
    <row r="16" spans="1:4" x14ac:dyDescent="0.25">
      <c r="A16" s="24" t="s">
        <v>245</v>
      </c>
      <c r="B16" s="23"/>
    </row>
    <row r="17" spans="1:3" x14ac:dyDescent="0.25">
      <c r="A17" s="12"/>
      <c r="B17" s="13"/>
    </row>
    <row r="18" spans="1:3" ht="21" x14ac:dyDescent="0.35">
      <c r="A18" s="43" t="s">
        <v>15</v>
      </c>
      <c r="B18" s="43"/>
    </row>
    <row r="19" spans="1:3" x14ac:dyDescent="0.25">
      <c r="A19" s="25" t="s">
        <v>16</v>
      </c>
      <c r="B19" s="22" t="s">
        <v>246</v>
      </c>
    </row>
    <row r="20" spans="1:3" x14ac:dyDescent="0.25">
      <c r="A20" s="25" t="s">
        <v>17</v>
      </c>
      <c r="B20" s="22" t="s">
        <v>247</v>
      </c>
      <c r="C20" s="14"/>
    </row>
    <row r="22" spans="1:3" x14ac:dyDescent="0.25">
      <c r="A22" s="21" t="s">
        <v>31</v>
      </c>
    </row>
  </sheetData>
  <mergeCells count="2">
    <mergeCell ref="A1:B1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Контакты</vt:lpstr>
      <vt:lpstr>Параметры поиска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2014-12-12T11:54:34Z</dcterms:created>
  <dcterms:modified xsi:type="dcterms:W3CDTF">2019-05-06T06:57:47Z</dcterms:modified>
</cp:coreProperties>
</file>